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xr:revisionPtr revIDLastSave="0" documentId="13_ncr:1_{58D26C9A-CAB5-4C7D-8EB3-0AE8042578AA}" xr6:coauthVersionLast="46" xr6:coauthVersionMax="46" xr10:uidLastSave="{00000000-0000-0000-0000-000000000000}"/>
  <bookViews>
    <workbookView xWindow="-120" yWindow="-120" windowWidth="29040" windowHeight="15840" tabRatio="756" xr2:uid="{00000000-000D-0000-FFFF-FFFF00000000}"/>
  </bookViews>
  <sheets>
    <sheet name="2020 Disparity (p.1-3)" sheetId="1" r:id="rId1"/>
    <sheet name="ATTACHMENT A Adj State Owes " sheetId="3" r:id="rId2"/>
    <sheet name="Attachment B Audited Local Adj." sheetId="2" r:id="rId3"/>
  </sheets>
  <definedNames>
    <definedName name="CB">'2020 Disparity (p.1-3)'!#REF!</definedName>
    <definedName name="_xlnm.Print_Area" localSheetId="0">'2020 Disparity (p.1-3)'!$A$1:$U$65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_xlnm.Print_Titles" localSheetId="0">'2020 Disparity (p.1-3)'!$A:$A</definedName>
    <definedName name="REAA">'2020 Disparity (p.1-3)'!$R$58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D8" i="3"/>
  <c r="E8" i="3"/>
  <c r="C8" i="2"/>
  <c r="D8" i="2"/>
  <c r="N27" i="1"/>
  <c r="C27" i="1"/>
  <c r="J5" i="1"/>
  <c r="D51" i="3"/>
  <c r="E51" i="3"/>
  <c r="C51" i="2"/>
  <c r="D51" i="2"/>
  <c r="N5" i="1"/>
  <c r="C5" i="1"/>
  <c r="J44" i="1"/>
  <c r="B58" i="2"/>
  <c r="C58" i="3"/>
  <c r="D37" i="3"/>
  <c r="J57" i="1"/>
  <c r="D40" i="3"/>
  <c r="J14" i="1"/>
  <c r="J18" i="1"/>
  <c r="J39" i="1"/>
  <c r="J11" i="1"/>
  <c r="J56" i="1"/>
  <c r="J9" i="1"/>
  <c r="D28" i="3"/>
  <c r="E28" i="3"/>
  <c r="C28" i="2"/>
  <c r="D28" i="2"/>
  <c r="N9" i="1"/>
  <c r="J36" i="1"/>
  <c r="D12" i="3"/>
  <c r="E12" i="3"/>
  <c r="C12" i="2"/>
  <c r="D12" i="2"/>
  <c r="N36" i="1"/>
  <c r="J51" i="1"/>
  <c r="J20" i="1"/>
  <c r="D52" i="3"/>
  <c r="E52" i="3"/>
  <c r="J7" i="1"/>
  <c r="D10" i="3"/>
  <c r="E10" i="3"/>
  <c r="C10" i="2"/>
  <c r="D10" i="2"/>
  <c r="N7" i="1"/>
  <c r="J8" i="1"/>
  <c r="D53" i="3"/>
  <c r="E53" i="3"/>
  <c r="D31" i="3"/>
  <c r="E31" i="3"/>
  <c r="C31" i="2"/>
  <c r="D20" i="3"/>
  <c r="E20" i="3"/>
  <c r="C20" i="2"/>
  <c r="J46" i="1"/>
  <c r="D48" i="3"/>
  <c r="E48" i="3"/>
  <c r="C48" i="2"/>
  <c r="J37" i="1"/>
  <c r="J49" i="1"/>
  <c r="D13" i="3"/>
  <c r="E13" i="3"/>
  <c r="C13" i="2"/>
  <c r="D13" i="2"/>
  <c r="N49" i="1"/>
  <c r="D34" i="3"/>
  <c r="E34" i="3"/>
  <c r="C34" i="2"/>
  <c r="D49" i="3"/>
  <c r="E49" i="3"/>
  <c r="J52" i="1"/>
  <c r="D55" i="3"/>
  <c r="E55" i="3"/>
  <c r="J48" i="1"/>
  <c r="D56" i="3"/>
  <c r="E56" i="3"/>
  <c r="J13" i="1"/>
  <c r="J41" i="1"/>
  <c r="J25" i="1"/>
  <c r="J32" i="1"/>
  <c r="J16" i="1"/>
  <c r="J50" i="1"/>
  <c r="J26" i="1"/>
  <c r="J10" i="1"/>
  <c r="J55" i="1"/>
  <c r="J30" i="1"/>
  <c r="J23" i="1"/>
  <c r="J22" i="1"/>
  <c r="J21" i="1"/>
  <c r="J31" i="1"/>
  <c r="J45" i="1"/>
  <c r="J12" i="1"/>
  <c r="J40" i="1"/>
  <c r="J54" i="1"/>
  <c r="J19" i="1"/>
  <c r="J35" i="1"/>
  <c r="J53" i="1"/>
  <c r="J24" i="1"/>
  <c r="J42" i="1"/>
  <c r="J15" i="1"/>
  <c r="J4" i="1"/>
  <c r="J33" i="1"/>
  <c r="J29" i="1"/>
  <c r="J28" i="1"/>
  <c r="J38" i="1"/>
  <c r="J17" i="1"/>
  <c r="J6" i="1"/>
  <c r="J34" i="1"/>
  <c r="J47" i="1"/>
  <c r="J43" i="1"/>
  <c r="B58" i="1"/>
  <c r="F58" i="1"/>
  <c r="G58" i="1"/>
  <c r="H58" i="1"/>
  <c r="I58" i="1"/>
  <c r="K58" i="1"/>
  <c r="L58" i="1"/>
  <c r="M58" i="1"/>
  <c r="O58" i="1"/>
  <c r="P58" i="1"/>
  <c r="Q58" i="1"/>
  <c r="S58" i="1"/>
  <c r="D54" i="3"/>
  <c r="E54" i="3"/>
  <c r="C54" i="2"/>
  <c r="D7" i="3"/>
  <c r="E7" i="3"/>
  <c r="C7" i="2"/>
  <c r="D7" i="2"/>
  <c r="N11" i="1"/>
  <c r="D27" i="3"/>
  <c r="E27" i="3"/>
  <c r="C27" i="2"/>
  <c r="D27" i="2"/>
  <c r="N54" i="1"/>
  <c r="D47" i="3"/>
  <c r="E47" i="3"/>
  <c r="D35" i="3"/>
  <c r="E35" i="3"/>
  <c r="C35" i="2"/>
  <c r="D35" i="2"/>
  <c r="N51" i="1"/>
  <c r="D14" i="3"/>
  <c r="E14" i="3"/>
  <c r="C14" i="2"/>
  <c r="D11" i="3"/>
  <c r="E11" i="3"/>
  <c r="C11" i="2"/>
  <c r="D11" i="2"/>
  <c r="N32" i="1"/>
  <c r="D50" i="3"/>
  <c r="E50" i="3"/>
  <c r="D39" i="3"/>
  <c r="E39" i="3"/>
  <c r="C39" i="2"/>
  <c r="D39" i="2"/>
  <c r="N4" i="1"/>
  <c r="D41" i="3"/>
  <c r="E41" i="3"/>
  <c r="C41" i="2"/>
  <c r="D46" i="3"/>
  <c r="E46" i="3"/>
  <c r="D6" i="3"/>
  <c r="E6" i="3"/>
  <c r="C6" i="2"/>
  <c r="D6" i="2"/>
  <c r="N25" i="1"/>
  <c r="D22" i="3"/>
  <c r="E22" i="3"/>
  <c r="C22" i="2"/>
  <c r="D22" i="2"/>
  <c r="N21" i="1"/>
  <c r="D23" i="3"/>
  <c r="E23" i="3"/>
  <c r="C23" i="2"/>
  <c r="D23" i="2"/>
  <c r="N31" i="1"/>
  <c r="D25" i="3"/>
  <c r="E25" i="3"/>
  <c r="C25" i="2"/>
  <c r="D25" i="2"/>
  <c r="N12" i="1"/>
  <c r="D33" i="3"/>
  <c r="E33" i="3"/>
  <c r="C33" i="2"/>
  <c r="D33" i="2"/>
  <c r="N16" i="1"/>
  <c r="D21" i="3"/>
  <c r="E21" i="3"/>
  <c r="C21" i="2"/>
  <c r="D21" i="2"/>
  <c r="N22" i="1"/>
  <c r="D30" i="3"/>
  <c r="E30" i="3"/>
  <c r="C30" i="2"/>
  <c r="D15" i="3"/>
  <c r="E15" i="3"/>
  <c r="C15" i="2"/>
  <c r="D15" i="2"/>
  <c r="N37" i="1"/>
  <c r="D36" i="3"/>
  <c r="E36" i="3"/>
  <c r="C36" i="2"/>
  <c r="D36" i="2"/>
  <c r="N24" i="1"/>
  <c r="D45" i="3"/>
  <c r="E45" i="3"/>
  <c r="C45" i="2"/>
  <c r="D29" i="3"/>
  <c r="E29" i="3"/>
  <c r="C29" i="2"/>
  <c r="D29" i="2"/>
  <c r="N19" i="1"/>
  <c r="D24" i="3"/>
  <c r="E24" i="3"/>
  <c r="C24" i="2"/>
  <c r="D24" i="2"/>
  <c r="N45" i="1"/>
  <c r="D26" i="3"/>
  <c r="E26" i="3"/>
  <c r="C26" i="2"/>
  <c r="D26" i="2"/>
  <c r="N40" i="1"/>
  <c r="D19" i="3"/>
  <c r="E19" i="3"/>
  <c r="C19" i="2"/>
  <c r="D19" i="2"/>
  <c r="N23" i="1"/>
  <c r="D17" i="3"/>
  <c r="E17" i="3"/>
  <c r="C17" i="2"/>
  <c r="D17" i="2"/>
  <c r="N14" i="1"/>
  <c r="D42" i="3"/>
  <c r="E42" i="3"/>
  <c r="C42" i="2"/>
  <c r="D42" i="2"/>
  <c r="N28" i="1"/>
  <c r="E40" i="3"/>
  <c r="C40" i="2"/>
  <c r="D40" i="2"/>
  <c r="N33" i="1"/>
  <c r="D5" i="3"/>
  <c r="E5" i="3"/>
  <c r="C5" i="2"/>
  <c r="D5" i="2"/>
  <c r="N50" i="1"/>
  <c r="D9" i="3"/>
  <c r="E9" i="3"/>
  <c r="C9" i="2"/>
  <c r="D9" i="2"/>
  <c r="N26" i="1"/>
  <c r="D18" i="3"/>
  <c r="E18" i="3"/>
  <c r="C18" i="2"/>
  <c r="D18" i="2"/>
  <c r="N30" i="1"/>
  <c r="D38" i="3"/>
  <c r="E38" i="3"/>
  <c r="C38" i="2"/>
  <c r="D38" i="2"/>
  <c r="N15" i="1"/>
  <c r="E37" i="3"/>
  <c r="C37" i="2"/>
  <c r="D32" i="3"/>
  <c r="E32" i="3"/>
  <c r="D4" i="3"/>
  <c r="E4" i="3"/>
  <c r="D43" i="3"/>
  <c r="E43" i="3"/>
  <c r="C43" i="2"/>
  <c r="D43" i="2"/>
  <c r="N41" i="1"/>
  <c r="D44" i="3"/>
  <c r="E44" i="3"/>
  <c r="C44" i="2"/>
  <c r="D44" i="2"/>
  <c r="N38" i="1"/>
  <c r="D16" i="3"/>
  <c r="E16" i="3"/>
  <c r="C16" i="2"/>
  <c r="D16" i="2"/>
  <c r="N55" i="1"/>
  <c r="D57" i="3"/>
  <c r="E57" i="3"/>
  <c r="B58" i="3"/>
  <c r="C50" i="2"/>
  <c r="D50" i="2"/>
  <c r="N13" i="1"/>
  <c r="C47" i="2"/>
  <c r="D47" i="2"/>
  <c r="N34" i="1"/>
  <c r="C55" i="2"/>
  <c r="D55" i="2"/>
  <c r="N52" i="1"/>
  <c r="C57" i="2"/>
  <c r="C57" i="1"/>
  <c r="C46" i="2"/>
  <c r="D46" i="2"/>
  <c r="N6" i="1"/>
  <c r="C56" i="2"/>
  <c r="D56" i="2"/>
  <c r="N48" i="1"/>
  <c r="C49" i="2"/>
  <c r="D49" i="2"/>
  <c r="N56" i="1"/>
  <c r="C53" i="2"/>
  <c r="D53" i="2"/>
  <c r="N8" i="1"/>
  <c r="C52" i="2"/>
  <c r="D52" i="2"/>
  <c r="N20" i="1"/>
  <c r="C42" i="1"/>
  <c r="D37" i="2"/>
  <c r="N42" i="1"/>
  <c r="C18" i="1"/>
  <c r="D31" i="2"/>
  <c r="N18" i="1"/>
  <c r="C35" i="1"/>
  <c r="D30" i="2"/>
  <c r="N35" i="1"/>
  <c r="C29" i="1"/>
  <c r="D41" i="2"/>
  <c r="N29" i="1"/>
  <c r="C10" i="1"/>
  <c r="D14" i="2"/>
  <c r="N10" i="1"/>
  <c r="C39" i="1"/>
  <c r="D34" i="2"/>
  <c r="N39" i="1"/>
  <c r="C17" i="1"/>
  <c r="D45" i="2"/>
  <c r="N17" i="1"/>
  <c r="C47" i="1"/>
  <c r="D54" i="2"/>
  <c r="N47" i="1"/>
  <c r="C46" i="1"/>
  <c r="D48" i="2"/>
  <c r="N46" i="1"/>
  <c r="C44" i="1"/>
  <c r="D20" i="2"/>
  <c r="N44" i="1"/>
  <c r="C55" i="1"/>
  <c r="C40" i="1"/>
  <c r="C37" i="1"/>
  <c r="C22" i="1"/>
  <c r="C49" i="1"/>
  <c r="C36" i="1"/>
  <c r="C4" i="2"/>
  <c r="D4" i="2"/>
  <c r="N43" i="1"/>
  <c r="C26" i="1"/>
  <c r="C23" i="1"/>
  <c r="C12" i="1"/>
  <c r="C41" i="1"/>
  <c r="C30" i="1"/>
  <c r="C25" i="1"/>
  <c r="C32" i="1"/>
  <c r="C51" i="1"/>
  <c r="C28" i="1"/>
  <c r="C21" i="1"/>
  <c r="C54" i="1"/>
  <c r="C7" i="1"/>
  <c r="C38" i="1"/>
  <c r="C31" i="1"/>
  <c r="C33" i="1"/>
  <c r="C24" i="1"/>
  <c r="C11" i="1"/>
  <c r="C50" i="1"/>
  <c r="C45" i="1"/>
  <c r="C15" i="1"/>
  <c r="C14" i="1"/>
  <c r="C16" i="1"/>
  <c r="C4" i="1"/>
  <c r="C9" i="1"/>
  <c r="C19" i="1"/>
  <c r="C48" i="1"/>
  <c r="C13" i="1"/>
  <c r="C6" i="1"/>
  <c r="C34" i="1"/>
  <c r="C56" i="1"/>
  <c r="C52" i="1"/>
  <c r="C20" i="1"/>
  <c r="D57" i="2"/>
  <c r="N57" i="1"/>
  <c r="C8" i="1"/>
  <c r="C43" i="1"/>
  <c r="E14" i="1"/>
  <c r="R14" i="1"/>
  <c r="T14" i="1"/>
  <c r="E13" i="1"/>
  <c r="R13" i="1"/>
  <c r="T13" i="1"/>
  <c r="E10" i="1"/>
  <c r="R10" i="1"/>
  <c r="T10" i="1"/>
  <c r="E28" i="1"/>
  <c r="R28" i="1"/>
  <c r="T28" i="1"/>
  <c r="E12" i="1"/>
  <c r="R12" i="1"/>
  <c r="T12" i="1"/>
  <c r="E39" i="1"/>
  <c r="R39" i="1"/>
  <c r="T39" i="1"/>
  <c r="E19" i="1"/>
  <c r="R19" i="1"/>
  <c r="T19" i="1"/>
  <c r="E17" i="1"/>
  <c r="R17" i="1"/>
  <c r="T17" i="1"/>
  <c r="E16" i="1"/>
  <c r="R16" i="1"/>
  <c r="T16" i="1"/>
  <c r="E26" i="1"/>
  <c r="R26" i="1"/>
  <c r="T26" i="1"/>
  <c r="E42" i="1"/>
  <c r="R42" i="1"/>
  <c r="T42" i="1"/>
  <c r="E35" i="1"/>
  <c r="R35" i="1"/>
  <c r="T35" i="1"/>
  <c r="E49" i="1"/>
  <c r="R49" i="1"/>
  <c r="T49" i="1"/>
  <c r="E25" i="1"/>
  <c r="R25" i="1"/>
  <c r="T25" i="1"/>
  <c r="E21" i="1"/>
  <c r="R21" i="1"/>
  <c r="T21" i="1"/>
  <c r="E52" i="1"/>
  <c r="R52" i="1"/>
  <c r="T52" i="1"/>
  <c r="E22" i="1"/>
  <c r="R22" i="1"/>
  <c r="T22" i="1"/>
  <c r="E29" i="1"/>
  <c r="R29" i="1"/>
  <c r="T29" i="1"/>
  <c r="E11" i="1"/>
  <c r="R11" i="1"/>
  <c r="T11" i="1"/>
  <c r="E20" i="1"/>
  <c r="R20" i="1"/>
  <c r="T20" i="1"/>
  <c r="E38" i="1"/>
  <c r="R38" i="1"/>
  <c r="T38" i="1"/>
  <c r="E23" i="1"/>
  <c r="R23" i="1"/>
  <c r="T23" i="1"/>
  <c r="E37" i="1"/>
  <c r="R37" i="1"/>
  <c r="T37" i="1"/>
  <c r="E32" i="1"/>
  <c r="R32" i="1"/>
  <c r="T32" i="1"/>
  <c r="E46" i="1"/>
  <c r="R46" i="1"/>
  <c r="T46" i="1"/>
  <c r="E24" i="1"/>
  <c r="R24" i="1"/>
  <c r="T24" i="1"/>
  <c r="E9" i="1"/>
  <c r="R9" i="1"/>
  <c r="T9" i="1"/>
  <c r="E45" i="1"/>
  <c r="R45" i="1"/>
  <c r="T45" i="1"/>
  <c r="E55" i="1"/>
  <c r="R55" i="1"/>
  <c r="T55" i="1"/>
  <c r="E36" i="1"/>
  <c r="R36" i="1"/>
  <c r="T36" i="1"/>
  <c r="E51" i="1"/>
  <c r="R51" i="1"/>
  <c r="T51" i="1"/>
  <c r="E18" i="1"/>
  <c r="R18" i="1"/>
  <c r="T18" i="1"/>
  <c r="E54" i="1"/>
  <c r="R54" i="1"/>
  <c r="T54" i="1"/>
  <c r="E31" i="1"/>
  <c r="R31" i="1"/>
  <c r="T31" i="1"/>
  <c r="E6" i="1"/>
  <c r="R6" i="1"/>
  <c r="T6" i="1"/>
  <c r="E15" i="1"/>
  <c r="R15" i="1"/>
  <c r="T15" i="1"/>
  <c r="E40" i="1"/>
  <c r="R40" i="1"/>
  <c r="T40" i="1"/>
  <c r="E30" i="1"/>
  <c r="R30" i="1"/>
  <c r="T30" i="1"/>
  <c r="E7" i="1"/>
  <c r="R7" i="1"/>
  <c r="T7" i="1"/>
  <c r="E48" i="1"/>
  <c r="R48" i="1"/>
  <c r="T48" i="1"/>
  <c r="E33" i="1"/>
  <c r="R33" i="1"/>
  <c r="T33" i="1"/>
  <c r="E4" i="1"/>
  <c r="R4" i="1"/>
  <c r="T4" i="1"/>
  <c r="E47" i="1"/>
  <c r="R47" i="1"/>
  <c r="T47" i="1"/>
  <c r="E50" i="1"/>
  <c r="R50" i="1"/>
  <c r="T50" i="1"/>
  <c r="E44" i="1"/>
  <c r="R44" i="1"/>
  <c r="T44" i="1"/>
  <c r="E27" i="1"/>
  <c r="R27" i="1"/>
  <c r="T27" i="1"/>
  <c r="E5" i="1"/>
  <c r="R5" i="1"/>
  <c r="T5" i="1"/>
  <c r="E41" i="1"/>
  <c r="R41" i="1"/>
  <c r="T41" i="1"/>
  <c r="E57" i="1"/>
  <c r="R57" i="1"/>
  <c r="T57" i="1"/>
  <c r="E8" i="1"/>
  <c r="R8" i="1"/>
  <c r="T8" i="1"/>
  <c r="E56" i="1"/>
  <c r="R56" i="1"/>
  <c r="T56" i="1"/>
  <c r="C32" i="2"/>
  <c r="E58" i="3"/>
  <c r="D58" i="3"/>
  <c r="E34" i="1"/>
  <c r="R34" i="1"/>
  <c r="T34" i="1"/>
  <c r="J58" i="1"/>
  <c r="E43" i="1"/>
  <c r="R43" i="1"/>
  <c r="T43" i="1"/>
  <c r="D32" i="2"/>
  <c r="C58" i="2"/>
  <c r="C53" i="1"/>
  <c r="C58" i="1"/>
  <c r="N53" i="1"/>
  <c r="N58" i="1"/>
  <c r="D58" i="2"/>
  <c r="D58" i="1"/>
  <c r="E53" i="1"/>
  <c r="R53" i="1"/>
  <c r="E58" i="1"/>
  <c r="T53" i="1"/>
  <c r="R58" i="1"/>
</calcChain>
</file>

<file path=xl/sharedStrings.xml><?xml version="1.0" encoding="utf-8"?>
<sst xmlns="http://schemas.openxmlformats.org/spreadsheetml/2006/main" count="236" uniqueCount="126">
  <si>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</si>
  <si>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</si>
  <si>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</si>
  <si>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</si>
  <si>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</si>
  <si>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</si>
  <si>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</si>
  <si>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</si>
  <si>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</si>
  <si>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</si>
  <si>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</si>
  <si>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</si>
  <si>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</si>
  <si>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</si>
  <si>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</si>
  <si>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</si>
  <si>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</si>
  <si>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</si>
  <si>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</si>
  <si>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</si>
  <si>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</si>
  <si>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</si>
  <si>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</si>
  <si>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</si>
  <si>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</si>
  <si>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</si>
  <si>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</si>
  <si>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</si>
  <si>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</si>
  <si>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</si>
  <si>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</si>
  <si>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</si>
  <si>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</si>
  <si>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</si>
  <si>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</si>
  <si>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</si>
  <si>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</si>
  <si>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</si>
  <si>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</si>
  <si>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</si>
  <si>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</si>
  <si>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</si>
  <si>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</si>
  <si>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</si>
  <si>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</si>
  <si>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</si>
  <si>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</si>
  <si>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</si>
  <si>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</si>
  <si>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</si>
  <si>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</si>
  <si>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</si>
  <si>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</si>
  <si>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</si>
  <si>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</si>
  <si>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</si>
  <si>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</si>
  <si>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</si>
  <si>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</si>
  <si>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</si>
  <si>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</si>
  <si>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</si>
  <si>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</si>
  <si>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</si>
  <si>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</si>
  <si>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</si>
  <si>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</si>
  <si>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</si>
  <si>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</si>
  <si>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</si>
  <si>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</si>
  <si>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</si>
  <si>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</si>
  <si>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</si>
  <si>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</si>
  <si>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</si>
  <si>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</si>
  <si>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>Z Mt. EDGECUMBE</t>
  </si>
  <si>
    <t>Z MT. EDGECUMBE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</si>
  <si>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</si>
  <si>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</si>
  <si>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</si>
  <si>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</si>
  <si>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</si>
  <si>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</si>
  <si>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</si>
  <si>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</si>
  <si>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</si>
  <si>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ALASKA DEPARTMENT OF EDUCATION &amp; EARLY DEVELOPMENT
FY2020 DISPARITY TEST  Prepared 3/3/2021
COMPILED FROM FISCAL YEAR 2020 AUDITS</t>
  </si>
  <si>
    <t>DISPARITY CALCULATIONS</t>
  </si>
  <si>
    <t>5% Threshold</t>
  </si>
  <si>
    <t>High</t>
  </si>
  <si>
    <t>Low</t>
  </si>
  <si>
    <t>Difference</t>
  </si>
  <si>
    <t>Disparity Percentage</t>
  </si>
  <si>
    <t>end of table</t>
  </si>
  <si>
    <r>
      <t xml:space="preserve">ALASKA DEPARTMENT OF EDUCATION &amp; EARLY DEVELOPMENT
FY2020 DISPARITY TEST - Page 1 Column C. Adjusted Based on Audits (State Owes)
</t>
    </r>
    <r>
      <rPr>
        <u/>
        <sz val="10"/>
        <rFont val="Arial"/>
        <family val="2"/>
      </rPr>
      <t>COMPILED FROM FISCAL YEAR 2020 AUDITS</t>
    </r>
  </si>
  <si>
    <r>
      <t xml:space="preserve">ALASKA DEPARTMENT OF EDUCATION &amp; EARLY DEVELOPMENT
FY2020 DISPARITY TEST - Page 2 Column N, Adjusted Deductible Impact Aid
</t>
    </r>
    <r>
      <rPr>
        <u/>
        <sz val="10"/>
        <rFont val="Arial"/>
        <family val="2"/>
      </rPr>
      <t>COMPILED FROM FISCAL YEAR 2020 AUDITS</t>
    </r>
  </si>
  <si>
    <t>ADJUSTMENTS BASED ON AUDITS</t>
  </si>
  <si>
    <t>SCHOOL DISTRICT</t>
  </si>
  <si>
    <t>ACTUAL FY2020 STATE FOUNDATION PAID</t>
  </si>
  <si>
    <t>FY2020 Other STATE REVENUE</t>
  </si>
  <si>
    <t>SUB-TOTAL STATE REVENUE</t>
  </si>
  <si>
    <t>SUB-TOTAL LOCAL REVENUE</t>
  </si>
  <si>
    <t>ADJUSTED DEDUCTIBLE IMPACT AID</t>
  </si>
  <si>
    <t>ADJUSTED ADM</t>
  </si>
  <si>
    <t>REVENUE PER ADJ. ADM</t>
  </si>
  <si>
    <t>95th and 5th percentile of AADM</t>
  </si>
  <si>
    <t>FY2020 CITY/BOROUGH APPROP.</t>
  </si>
  <si>
    <t>FY2020 EARNINGS ON INVESTMENTS</t>
  </si>
  <si>
    <t>FY2020 OTHER LOCAL REVENUE</t>
  </si>
  <si>
    <t>FY2020 IN-KIND SERVICES</t>
  </si>
  <si>
    <t>FY2020 OTHER REAA REVENUE</t>
  </si>
  <si>
    <t>FY2020 TUITION STUDENTS</t>
  </si>
  <si>
    <t>FY2020 TUITION DISTRICTS</t>
  </si>
  <si>
    <t>FY2020 OTHER FEDERAL FUNDS</t>
  </si>
  <si>
    <t>FY2020 OTHER REVENUE</t>
  </si>
  <si>
    <t>FY2020 FUND TRANSFERS IN</t>
  </si>
  <si>
    <t>FY2020 AUDITED TOTAL REVENUES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</si>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</sst>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10"/>
      <color theme="3"/>
      <name val="Arial"/>
      <family val="2"/>
    </font>
    <font>
      <sz val="10"/>
      <name val="Arial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3" fontId="0" fillId="0" borderId="0" xfId="0" applyNumberForma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4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 applyBorder="1"/>
    <xf numFmtId="0" fontId="0" fillId="0" borderId="0" xfId="0" applyFill="1"/>
    <xf numFmtId="3" fontId="0" fillId="0" borderId="2" xfId="0" applyNumberFormat="1" applyFont="1" applyFill="1" applyBorder="1"/>
    <xf numFmtId="3" fontId="0" fillId="0" borderId="4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3" fontId="0" fillId="0" borderId="5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6" fontId="0" fillId="0" borderId="5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164" fontId="0" fillId="0" borderId="2" xfId="1" applyNumberFormat="1" applyFont="1" applyFill="1" applyBorder="1"/>
    <xf numFmtId="164" fontId="0" fillId="0" borderId="5" xfId="0" applyNumberFormat="1" applyFill="1" applyBorder="1"/>
    <xf numFmtId="164" fontId="0" fillId="0" borderId="5" xfId="1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43" fontId="0" fillId="0" borderId="0" xfId="1" applyFont="1" applyFill="1" applyBorder="1" applyAlignment="1" applyProtection="1">
      <alignment horizontal="left"/>
      <protection locked="0"/>
    </xf>
    <xf numFmtId="3" fontId="0" fillId="0" borderId="4" xfId="0" applyNumberForma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2" xfId="0" applyNumberFormat="1" applyFont="1" applyFill="1" applyBorder="1"/>
    <xf numFmtId="3" fontId="0" fillId="0" borderId="2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2" xfId="1" applyNumberFormat="1" applyFont="1" applyFill="1" applyBorder="1" applyAlignment="1">
      <alignment horizontal="right"/>
    </xf>
    <xf numFmtId="0" fontId="0" fillId="2" borderId="0" xfId="0" applyFill="1"/>
    <xf numFmtId="164" fontId="4" fillId="0" borderId="0" xfId="1" applyNumberFormat="1" applyFont="1" applyFill="1"/>
    <xf numFmtId="0" fontId="0" fillId="3" borderId="0" xfId="0" applyFill="1"/>
    <xf numFmtId="0" fontId="0" fillId="2" borderId="0" xfId="0" applyFill="1" applyBorder="1"/>
    <xf numFmtId="0" fontId="1" fillId="0" borderId="0" xfId="0" applyFont="1" applyFill="1"/>
    <xf numFmtId="4" fontId="0" fillId="0" borderId="0" xfId="0" applyNumberFormat="1" applyFont="1" applyFill="1" applyBorder="1" applyAlignment="1">
      <alignment horizontal="right"/>
    </xf>
    <xf numFmtId="43" fontId="0" fillId="0" borderId="5" xfId="1" applyNumberFormat="1" applyFont="1" applyFill="1" applyBorder="1" applyAlignment="1">
      <alignment horizontal="right"/>
    </xf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9" fontId="4" fillId="0" borderId="0" xfId="5" applyFont="1" applyFill="1" applyBorder="1"/>
    <xf numFmtId="4" fontId="4" fillId="0" borderId="0" xfId="0" applyNumberFormat="1" applyFont="1" applyFill="1" applyBorder="1"/>
    <xf numFmtId="38" fontId="4" fillId="0" borderId="0" xfId="1" applyNumberFormat="1" applyFont="1" applyFill="1" applyBorder="1" applyProtection="1">
      <protection locked="0"/>
    </xf>
    <xf numFmtId="10" fontId="4" fillId="0" borderId="0" xfId="5" applyNumberFormat="1" applyFont="1" applyFill="1" applyBorder="1" applyProtection="1">
      <protection locked="0"/>
    </xf>
    <xf numFmtId="164" fontId="8" fillId="0" borderId="0" xfId="1" applyNumberFormat="1" applyFont="1" applyFill="1"/>
    <xf numFmtId="0" fontId="8" fillId="0" borderId="0" xfId="0" applyFont="1" applyFill="1"/>
    <xf numFmtId="164" fontId="2" fillId="0" borderId="2" xfId="2" applyNumberFormat="1" applyFont="1" applyFill="1" applyBorder="1"/>
    <xf numFmtId="4" fontId="2" fillId="0" borderId="2" xfId="0" applyNumberFormat="1" applyFont="1" applyFill="1" applyBorder="1" applyAlignment="1"/>
    <xf numFmtId="4" fontId="2" fillId="0" borderId="4" xfId="0" applyNumberFormat="1" applyFont="1" applyFill="1" applyBorder="1" applyAlignment="1"/>
    <xf numFmtId="4" fontId="2" fillId="0" borderId="4" xfId="0" applyNumberFormat="1" applyFont="1" applyFill="1" applyBorder="1"/>
    <xf numFmtId="164" fontId="1" fillId="0" borderId="2" xfId="2" applyNumberFormat="1" applyFont="1" applyFill="1" applyBorder="1"/>
    <xf numFmtId="43" fontId="0" fillId="0" borderId="2" xfId="1" applyFont="1" applyFill="1" applyBorder="1" applyAlignment="1"/>
    <xf numFmtId="164" fontId="0" fillId="0" borderId="2" xfId="1" applyNumberFormat="1" applyFont="1" applyFill="1" applyBorder="1" applyAlignment="1"/>
    <xf numFmtId="3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164" fontId="0" fillId="0" borderId="4" xfId="1" applyNumberFormat="1" applyFont="1" applyFill="1" applyBorder="1"/>
    <xf numFmtId="3" fontId="1" fillId="0" borderId="0" xfId="0" applyNumberFormat="1" applyFont="1" applyAlignment="1">
      <alignment horizontal="left" wrapText="1"/>
    </xf>
    <xf numFmtId="3" fontId="0" fillId="0" borderId="1" xfId="0" applyNumberFormat="1" applyBorder="1" applyAlignment="1">
      <alignment horizontal="left"/>
    </xf>
    <xf numFmtId="3" fontId="0" fillId="0" borderId="3" xfId="0" applyNumberFormat="1" applyBorder="1"/>
    <xf numFmtId="3" fontId="0" fillId="0" borderId="6" xfId="0" applyNumberFormat="1" applyBorder="1" applyAlignment="1">
      <alignment horizontal="right"/>
    </xf>
    <xf numFmtId="3" fontId="0" fillId="0" borderId="6" xfId="0" applyNumberFormat="1" applyBorder="1"/>
    <xf numFmtId="165" fontId="0" fillId="0" borderId="6" xfId="11" applyNumberFormat="1" applyFont="1" applyFill="1" applyBorder="1" applyProtection="1"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165" fontId="0" fillId="0" borderId="6" xfId="11" applyNumberFormat="1" applyFont="1" applyFill="1" applyBorder="1"/>
    <xf numFmtId="10" fontId="0" fillId="0" borderId="6" xfId="5" applyNumberFormat="1" applyFont="1" applyFill="1" applyBorder="1"/>
    <xf numFmtId="3" fontId="10" fillId="0" borderId="0" xfId="0" applyNumberFormat="1" applyFont="1"/>
    <xf numFmtId="3" fontId="0" fillId="0" borderId="0" xfId="0" applyNumberFormat="1" applyAlignment="1">
      <alignment horizontal="left" wrapText="1"/>
    </xf>
    <xf numFmtId="3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3" fontId="0" fillId="0" borderId="7" xfId="0" applyNumberFormat="1" applyFont="1" applyFill="1" applyBorder="1"/>
    <xf numFmtId="164" fontId="1" fillId="0" borderId="8" xfId="1" applyNumberFormat="1" applyFont="1" applyFill="1" applyBorder="1" applyAlignment="1">
      <alignment horizontal="center" wrapText="1"/>
    </xf>
    <xf numFmtId="3" fontId="0" fillId="0" borderId="10" xfId="0" applyNumberFormat="1" applyFont="1" applyFill="1" applyBorder="1"/>
    <xf numFmtId="164" fontId="1" fillId="0" borderId="9" xfId="1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3" fontId="1" fillId="0" borderId="10" xfId="0" applyNumberFormat="1" applyFont="1" applyFill="1" applyBorder="1"/>
  </cellXfs>
  <cellStyles count="12">
    <cellStyle name="Comma" xfId="1" builtinId="3"/>
    <cellStyle name="Comma 2" xfId="2" xr:uid="{00000000-0005-0000-0000-000001000000}"/>
    <cellStyle name="Comma 2 2" xfId="8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Currency 2 2" xfId="9" xr:uid="{00000000-0005-0000-0000-000005000000}"/>
    <cellStyle name="Normal" xfId="0" builtinId="0"/>
    <cellStyle name="Normal 2" xfId="4" xr:uid="{00000000-0005-0000-0000-000007000000}"/>
    <cellStyle name="Normal 2 2" xfId="7" xr:uid="{00000000-0005-0000-0000-000008000000}"/>
    <cellStyle name="Percent" xfId="5" builtinId="5"/>
    <cellStyle name="Percent 2" xfId="10" xr:uid="{00000000-0005-0000-0000-00000A000000}"/>
  </cellStyles>
  <dxfs count="0"/>
  <tableStyles count="0" defaultTableStyle="TableStyleMedium9" defaultPivotStyle="PivotStyleLight16"/>
  <colors>
    <mruColors>
      <color rgb="FF99FF99"/>
      <color rgb="FFC198E0"/>
      <color rgb="FFFFFFCC"/>
      <color rgb="FFDCC5ED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1"/>
  <sheetViews>
    <sheetView tabSelected="1" zoomScaleNormal="100" workbookViewId="0">
      <pane xSplit="1" ySplit="3" topLeftCell="B4" activePane="bottomRight" state="frozen"/>
      <selection activeCell="U58" sqref="U58"/>
      <selection pane="topRight" activeCell="U58" sqref="U58"/>
      <selection pane="bottomLeft" activeCell="U58" sqref="U58"/>
      <selection pane="bottomRight" activeCell="M38" sqref="M38"/>
    </sheetView>
  </sheetViews>
  <sheetFormatPr defaultColWidth="14.7109375" defaultRowHeight="12.75" x14ac:dyDescent="0.2"/>
  <cols>
    <col min="1" max="1" width="20.7109375" style="36" bestFit="1" customWidth="1"/>
    <col min="2" max="2" width="16.7109375" style="36" bestFit="1" customWidth="1"/>
    <col min="3" max="3" width="14.7109375" style="9" bestFit="1" customWidth="1"/>
    <col min="4" max="4" width="14.140625" style="36" customWidth="1"/>
    <col min="5" max="5" width="14.5703125" style="9" bestFit="1" customWidth="1"/>
    <col min="6" max="7" width="14.7109375" style="44" customWidth="1"/>
    <col min="8" max="8" width="14.140625" style="44" bestFit="1" customWidth="1"/>
    <col min="9" max="9" width="11.85546875" style="44" bestFit="1" customWidth="1"/>
    <col min="10" max="10" width="12.85546875" style="9" bestFit="1" customWidth="1"/>
    <col min="11" max="11" width="13.28515625" style="44" bestFit="1" customWidth="1"/>
    <col min="12" max="12" width="10.85546875" style="46" bestFit="1" customWidth="1"/>
    <col min="13" max="13" width="10.42578125" style="46" bestFit="1" customWidth="1"/>
    <col min="14" max="14" width="14.5703125" style="9" bestFit="1" customWidth="1"/>
    <col min="15" max="15" width="16.7109375" style="46" bestFit="1" customWidth="1"/>
    <col min="16" max="16" width="14.5703125" style="46" bestFit="1" customWidth="1"/>
    <col min="17" max="17" width="14.7109375" style="46" bestFit="1" customWidth="1"/>
    <col min="18" max="18" width="16.140625" style="9" bestFit="1" customWidth="1"/>
    <col min="19" max="19" width="11.85546875" style="47" bestFit="1" customWidth="1"/>
    <col min="20" max="20" width="10.5703125" style="8" bestFit="1" customWidth="1"/>
    <col min="21" max="21" width="7.85546875" style="8" bestFit="1" customWidth="1"/>
    <col min="22" max="25" width="14.7109375" style="8" customWidth="1"/>
    <col min="26" max="48" width="14.7109375" style="1" customWidth="1"/>
  </cols>
  <sheetData>
    <row r="1" spans="1:48" s="36" customFormat="1" ht="42" customHeight="1" x14ac:dyDescent="0.2">
      <c r="A1" s="70" t="s">
        <v>88</v>
      </c>
      <c r="B1" s="70"/>
      <c r="C1" s="70"/>
      <c r="D1" s="70"/>
      <c r="E1" s="70"/>
      <c r="F1" s="70"/>
      <c r="G1" s="5"/>
      <c r="H1" s="5"/>
      <c r="I1" s="2"/>
      <c r="J1" s="2"/>
      <c r="K1" s="2"/>
      <c r="L1" s="2"/>
      <c r="M1" s="5"/>
      <c r="N1" s="5"/>
      <c r="O1" s="5"/>
      <c r="P1" s="5"/>
      <c r="Q1" s="5"/>
      <c r="R1" s="2"/>
      <c r="S1" s="2"/>
      <c r="T1" s="6"/>
      <c r="U1" s="15"/>
      <c r="V1" s="15"/>
      <c r="W1" s="15"/>
      <c r="X1" s="15"/>
      <c r="Y1" s="15"/>
      <c r="Z1" s="15"/>
      <c r="AA1" s="15"/>
      <c r="AB1" s="15"/>
      <c r="AC1" s="7"/>
      <c r="AD1" s="7"/>
      <c r="AE1" s="7"/>
      <c r="AF1" s="7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</row>
    <row r="2" spans="1:48" s="36" customFormat="1" x14ac:dyDescent="0.2">
      <c r="A2" s="3" t="s">
        <v>57</v>
      </c>
      <c r="B2" s="3" t="s">
        <v>56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63</v>
      </c>
      <c r="I2" s="3" t="s">
        <v>64</v>
      </c>
      <c r="J2" s="66" t="s">
        <v>65</v>
      </c>
      <c r="K2" s="66" t="s">
        <v>66</v>
      </c>
      <c r="L2" s="3" t="s">
        <v>67</v>
      </c>
      <c r="M2" s="3" t="s">
        <v>68</v>
      </c>
      <c r="N2" s="3" t="s">
        <v>69</v>
      </c>
      <c r="O2" s="3" t="s">
        <v>70</v>
      </c>
      <c r="P2" s="3" t="s">
        <v>71</v>
      </c>
      <c r="Q2" s="3" t="s">
        <v>72</v>
      </c>
      <c r="R2" s="3" t="s">
        <v>73</v>
      </c>
      <c r="S2" s="67" t="s">
        <v>74</v>
      </c>
      <c r="T2" s="66" t="s">
        <v>75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</row>
    <row r="3" spans="1:48" s="36" customFormat="1" ht="64.5" thickBot="1" x14ac:dyDescent="0.25">
      <c r="A3" s="84" t="s">
        <v>99</v>
      </c>
      <c r="B3" s="81" t="s">
        <v>100</v>
      </c>
      <c r="C3" s="81" t="s">
        <v>98</v>
      </c>
      <c r="D3" s="81" t="s">
        <v>101</v>
      </c>
      <c r="E3" s="81" t="s">
        <v>102</v>
      </c>
      <c r="F3" s="81" t="s">
        <v>108</v>
      </c>
      <c r="G3" s="81" t="s">
        <v>109</v>
      </c>
      <c r="H3" s="81" t="s">
        <v>110</v>
      </c>
      <c r="I3" s="81" t="s">
        <v>111</v>
      </c>
      <c r="J3" s="82" t="s">
        <v>103</v>
      </c>
      <c r="K3" s="82" t="s">
        <v>112</v>
      </c>
      <c r="L3" s="82" t="s">
        <v>113</v>
      </c>
      <c r="M3" s="82" t="s">
        <v>114</v>
      </c>
      <c r="N3" s="81" t="s">
        <v>104</v>
      </c>
      <c r="O3" s="81" t="s">
        <v>115</v>
      </c>
      <c r="P3" s="81" t="s">
        <v>116</v>
      </c>
      <c r="Q3" s="81" t="s">
        <v>117</v>
      </c>
      <c r="R3" s="81" t="s">
        <v>118</v>
      </c>
      <c r="S3" s="81" t="s">
        <v>105</v>
      </c>
      <c r="T3" s="81" t="s">
        <v>106</v>
      </c>
      <c r="U3" s="83" t="s">
        <v>107</v>
      </c>
      <c r="V3" s="25"/>
      <c r="W3" s="26"/>
      <c r="X3" s="25"/>
      <c r="Y3" s="25"/>
      <c r="Z3" s="25"/>
      <c r="AA3" s="25"/>
      <c r="AB3" s="25"/>
      <c r="AC3" s="25"/>
      <c r="AD3" s="25"/>
      <c r="AE3" s="2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</row>
    <row r="4" spans="1:48" s="36" customFormat="1" ht="13.5" thickTop="1" x14ac:dyDescent="0.2">
      <c r="A4" s="37" t="s">
        <v>21</v>
      </c>
      <c r="B4" s="38">
        <v>17923844</v>
      </c>
      <c r="C4" s="43">
        <f>'Attachment B Audited Local Adj.'!C39</f>
        <v>0</v>
      </c>
      <c r="D4" s="43">
        <v>719182</v>
      </c>
      <c r="E4" s="34">
        <f t="shared" ref="E4:E35" si="0">SUM(B4:D4)</f>
        <v>18643026</v>
      </c>
      <c r="F4" s="59">
        <v>33563297</v>
      </c>
      <c r="G4" s="59">
        <v>6675</v>
      </c>
      <c r="H4" s="59">
        <v>238559</v>
      </c>
      <c r="I4" s="59">
        <v>2664060</v>
      </c>
      <c r="J4" s="43">
        <f t="shared" ref="J4:J35" si="1">SUM(F4:I4)</f>
        <v>36472591</v>
      </c>
      <c r="K4" s="59">
        <v>0</v>
      </c>
      <c r="L4" s="59">
        <v>0</v>
      </c>
      <c r="M4" s="59">
        <v>0</v>
      </c>
      <c r="N4" s="43">
        <f>'Attachment B Audited Local Adj.'!D39</f>
        <v>2150208</v>
      </c>
      <c r="O4" s="59">
        <v>0</v>
      </c>
      <c r="P4" s="59">
        <v>2654438</v>
      </c>
      <c r="Q4" s="59">
        <v>0</v>
      </c>
      <c r="R4" s="34">
        <f t="shared" ref="R4:R35" si="2">SUM(J4:Q4)+E4</f>
        <v>59920263</v>
      </c>
      <c r="S4" s="60">
        <v>6048.02</v>
      </c>
      <c r="T4" s="37">
        <f t="shared" ref="T4:T35" si="3">ROUND(R4/S4,0)</f>
        <v>9907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</row>
    <row r="5" spans="1:48" s="36" customFormat="1" x14ac:dyDescent="0.2">
      <c r="A5" s="37" t="s">
        <v>29</v>
      </c>
      <c r="B5" s="38">
        <v>4909532</v>
      </c>
      <c r="C5" s="43">
        <f>'Attachment B Audited Local Adj.'!C51</f>
        <v>53</v>
      </c>
      <c r="D5" s="43">
        <v>178912</v>
      </c>
      <c r="E5" s="34">
        <f t="shared" si="0"/>
        <v>5088497</v>
      </c>
      <c r="F5" s="59">
        <v>8694861</v>
      </c>
      <c r="G5" s="59">
        <v>134436</v>
      </c>
      <c r="H5" s="59">
        <v>1502</v>
      </c>
      <c r="I5" s="59">
        <v>0</v>
      </c>
      <c r="J5" s="43">
        <f t="shared" si="1"/>
        <v>8830799</v>
      </c>
      <c r="K5" s="59">
        <v>0</v>
      </c>
      <c r="L5" s="59">
        <v>0</v>
      </c>
      <c r="M5" s="59">
        <v>0</v>
      </c>
      <c r="N5" s="43">
        <f>'Attachment B Audited Local Adj.'!D51</f>
        <v>4293</v>
      </c>
      <c r="O5" s="59">
        <v>0</v>
      </c>
      <c r="P5" s="59">
        <v>89738</v>
      </c>
      <c r="Q5" s="59">
        <v>0</v>
      </c>
      <c r="R5" s="34">
        <f t="shared" si="2"/>
        <v>14013327</v>
      </c>
      <c r="S5" s="61">
        <v>1496.63</v>
      </c>
      <c r="T5" s="37">
        <f t="shared" si="3"/>
        <v>9363</v>
      </c>
      <c r="U5" s="42"/>
      <c r="V5" s="39"/>
      <c r="W5" s="40"/>
      <c r="X5" s="41"/>
      <c r="Y5" s="41"/>
      <c r="Z5" s="41"/>
      <c r="AA5" s="41"/>
      <c r="AB5" s="41"/>
      <c r="AC5" s="41"/>
      <c r="AD5" s="41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</row>
    <row r="6" spans="1:48" s="36" customFormat="1" x14ac:dyDescent="0.2">
      <c r="A6" s="37" t="s">
        <v>26</v>
      </c>
      <c r="B6" s="38">
        <v>994622</v>
      </c>
      <c r="C6" s="43">
        <f>'Attachment B Audited Local Adj.'!C46</f>
        <v>0</v>
      </c>
      <c r="D6" s="43">
        <v>34958</v>
      </c>
      <c r="E6" s="34">
        <f t="shared" si="0"/>
        <v>1029580</v>
      </c>
      <c r="F6" s="59">
        <v>1546996</v>
      </c>
      <c r="G6" s="59">
        <v>0</v>
      </c>
      <c r="H6" s="59">
        <v>1000</v>
      </c>
      <c r="I6" s="59">
        <v>0</v>
      </c>
      <c r="J6" s="43">
        <f t="shared" si="1"/>
        <v>1547996</v>
      </c>
      <c r="K6" s="59">
        <v>0</v>
      </c>
      <c r="L6" s="59">
        <v>0</v>
      </c>
      <c r="M6" s="59">
        <v>0</v>
      </c>
      <c r="N6" s="43">
        <f>'Attachment B Audited Local Adj.'!D46</f>
        <v>0</v>
      </c>
      <c r="O6" s="59">
        <v>0</v>
      </c>
      <c r="P6" s="59"/>
      <c r="Q6" s="59">
        <v>0</v>
      </c>
      <c r="R6" s="34">
        <f t="shared" si="2"/>
        <v>2577576</v>
      </c>
      <c r="S6" s="61">
        <v>297.51</v>
      </c>
      <c r="T6" s="37">
        <f t="shared" si="3"/>
        <v>8664</v>
      </c>
      <c r="V6" s="39"/>
      <c r="W6" s="40"/>
      <c r="X6" s="41"/>
      <c r="Y6" s="41"/>
      <c r="Z6" s="41"/>
      <c r="AA6" s="41"/>
      <c r="AB6" s="41"/>
      <c r="AC6" s="41"/>
      <c r="AD6" s="41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s="36" customFormat="1" x14ac:dyDescent="0.2">
      <c r="A7" s="37" t="s">
        <v>2</v>
      </c>
      <c r="B7" s="38">
        <v>1192889</v>
      </c>
      <c r="C7" s="43">
        <f>'Attachment B Audited Local Adj.'!C10</f>
        <v>1271</v>
      </c>
      <c r="D7" s="43">
        <v>44208</v>
      </c>
      <c r="E7" s="34">
        <f t="shared" si="0"/>
        <v>1238368</v>
      </c>
      <c r="F7" s="59">
        <v>1544459</v>
      </c>
      <c r="G7" s="59">
        <v>6618</v>
      </c>
      <c r="H7" s="59">
        <v>21850</v>
      </c>
      <c r="I7" s="59">
        <v>131800</v>
      </c>
      <c r="J7" s="43">
        <f t="shared" si="1"/>
        <v>1704727</v>
      </c>
      <c r="K7" s="59">
        <v>0</v>
      </c>
      <c r="L7" s="59">
        <v>0</v>
      </c>
      <c r="M7" s="59">
        <v>0</v>
      </c>
      <c r="N7" s="43">
        <f>'Attachment B Audited Local Adj.'!D10</f>
        <v>42465</v>
      </c>
      <c r="O7" s="59">
        <v>0</v>
      </c>
      <c r="P7" s="59">
        <v>31423</v>
      </c>
      <c r="Q7" s="59">
        <v>0</v>
      </c>
      <c r="R7" s="34">
        <f t="shared" si="2"/>
        <v>3016983</v>
      </c>
      <c r="S7" s="61">
        <v>363.23</v>
      </c>
      <c r="T7" s="37">
        <f t="shared" si="3"/>
        <v>8306</v>
      </c>
      <c r="U7" s="15"/>
      <c r="V7" s="39"/>
      <c r="W7" s="40"/>
      <c r="X7" s="41"/>
      <c r="Y7" s="41"/>
      <c r="Z7" s="41"/>
      <c r="AA7" s="41"/>
      <c r="AB7" s="41"/>
      <c r="AC7" s="41"/>
      <c r="AD7" s="41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</row>
    <row r="8" spans="1:48" s="36" customFormat="1" x14ac:dyDescent="0.2">
      <c r="A8" s="37" t="s">
        <v>31</v>
      </c>
      <c r="B8" s="38">
        <v>1394661</v>
      </c>
      <c r="C8" s="43">
        <f>'Attachment B Audited Local Adj.'!C53</f>
        <v>0</v>
      </c>
      <c r="D8" s="43">
        <v>31762</v>
      </c>
      <c r="E8" s="34">
        <f t="shared" si="0"/>
        <v>1426423</v>
      </c>
      <c r="F8" s="59">
        <v>502000</v>
      </c>
      <c r="G8" s="59">
        <v>5334</v>
      </c>
      <c r="H8" s="59">
        <v>113159</v>
      </c>
      <c r="I8" s="59">
        <v>0</v>
      </c>
      <c r="J8" s="43">
        <f t="shared" si="1"/>
        <v>620493</v>
      </c>
      <c r="K8" s="59">
        <v>0</v>
      </c>
      <c r="L8" s="59">
        <v>0</v>
      </c>
      <c r="M8" s="59">
        <v>0</v>
      </c>
      <c r="N8" s="43">
        <f>'Attachment B Audited Local Adj.'!D53</f>
        <v>5746</v>
      </c>
      <c r="O8" s="59">
        <v>0</v>
      </c>
      <c r="P8" s="59"/>
      <c r="Q8" s="59">
        <v>0</v>
      </c>
      <c r="R8" s="34">
        <f t="shared" si="2"/>
        <v>2052662</v>
      </c>
      <c r="S8" s="61">
        <v>270.31</v>
      </c>
      <c r="T8" s="37">
        <f t="shared" si="3"/>
        <v>7594</v>
      </c>
      <c r="U8" s="42"/>
      <c r="V8" s="39"/>
      <c r="W8" s="40"/>
      <c r="X8" s="41"/>
      <c r="Y8" s="41"/>
      <c r="Z8" s="41"/>
      <c r="AA8" s="41"/>
      <c r="AB8" s="41"/>
      <c r="AC8" s="41"/>
      <c r="AD8" s="41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</row>
    <row r="9" spans="1:48" s="36" customFormat="1" x14ac:dyDescent="0.2">
      <c r="A9" s="38" t="s">
        <v>51</v>
      </c>
      <c r="B9" s="38">
        <v>79060075</v>
      </c>
      <c r="C9" s="43">
        <f>'Attachment B Audited Local Adj.'!C28</f>
        <v>0</v>
      </c>
      <c r="D9" s="43">
        <v>2105854</v>
      </c>
      <c r="E9" s="34">
        <f t="shared" si="0"/>
        <v>81165929</v>
      </c>
      <c r="F9" s="59">
        <v>41440829</v>
      </c>
      <c r="G9" s="59">
        <v>1203960</v>
      </c>
      <c r="H9" s="59">
        <v>228456</v>
      </c>
      <c r="I9" s="59">
        <v>11048424</v>
      </c>
      <c r="J9" s="43">
        <f t="shared" si="1"/>
        <v>53921669</v>
      </c>
      <c r="K9" s="59">
        <v>0</v>
      </c>
      <c r="L9" s="59">
        <v>0</v>
      </c>
      <c r="M9" s="59">
        <v>0</v>
      </c>
      <c r="N9" s="43">
        <f>'Attachment B Audited Local Adj.'!D28</f>
        <v>0</v>
      </c>
      <c r="O9" s="59">
        <v>146948</v>
      </c>
      <c r="P9" s="59">
        <v>853321</v>
      </c>
      <c r="Q9" s="59">
        <v>0</v>
      </c>
      <c r="R9" s="34">
        <f t="shared" si="2"/>
        <v>136087867</v>
      </c>
      <c r="S9" s="62">
        <v>17921.830000000002</v>
      </c>
      <c r="T9" s="37">
        <f t="shared" si="3"/>
        <v>7593</v>
      </c>
      <c r="U9" s="42" t="s">
        <v>54</v>
      </c>
      <c r="V9" s="39"/>
      <c r="W9" s="40"/>
      <c r="X9" s="41"/>
      <c r="Y9" s="41"/>
      <c r="Z9" s="41"/>
      <c r="AA9" s="41"/>
      <c r="AB9" s="41"/>
      <c r="AC9" s="41"/>
      <c r="AD9" s="41"/>
      <c r="AE9" s="41"/>
      <c r="AF9" s="41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</row>
    <row r="10" spans="1:48" s="36" customFormat="1" x14ac:dyDescent="0.2">
      <c r="A10" s="37" t="s">
        <v>3</v>
      </c>
      <c r="B10" s="38">
        <v>3791442</v>
      </c>
      <c r="C10" s="43">
        <f>'Attachment B Audited Local Adj.'!C14</f>
        <v>0</v>
      </c>
      <c r="D10" s="43">
        <v>93111</v>
      </c>
      <c r="E10" s="34">
        <f t="shared" si="0"/>
        <v>3884553</v>
      </c>
      <c r="F10" s="59">
        <v>1863188</v>
      </c>
      <c r="G10" s="59">
        <v>12069</v>
      </c>
      <c r="H10" s="59">
        <v>6636</v>
      </c>
      <c r="I10" s="59">
        <v>146963</v>
      </c>
      <c r="J10" s="43">
        <f t="shared" si="1"/>
        <v>2028856</v>
      </c>
      <c r="K10" s="59">
        <v>0</v>
      </c>
      <c r="L10" s="59">
        <v>14800</v>
      </c>
      <c r="M10" s="59">
        <v>2610</v>
      </c>
      <c r="N10" s="43">
        <f>'Attachment B Audited Local Adj.'!D14</f>
        <v>14908</v>
      </c>
      <c r="O10" s="59">
        <v>0</v>
      </c>
      <c r="P10" s="59">
        <v>57719</v>
      </c>
      <c r="Q10" s="59">
        <v>0</v>
      </c>
      <c r="R10" s="34">
        <f t="shared" si="2"/>
        <v>6003446</v>
      </c>
      <c r="S10" s="61">
        <v>792.42</v>
      </c>
      <c r="T10" s="37">
        <f t="shared" si="3"/>
        <v>7576</v>
      </c>
      <c r="V10" s="39"/>
      <c r="W10" s="40"/>
      <c r="X10" s="41"/>
      <c r="Y10" s="41"/>
      <c r="Z10" s="41"/>
      <c r="AA10" s="41"/>
      <c r="AB10" s="41"/>
      <c r="AC10" s="41"/>
      <c r="AD10" s="41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</row>
    <row r="11" spans="1:48" s="36" customFormat="1" x14ac:dyDescent="0.2">
      <c r="A11" s="37" t="s">
        <v>1</v>
      </c>
      <c r="B11" s="38">
        <v>331144956</v>
      </c>
      <c r="C11" s="43">
        <f>'Attachment B Audited Local Adj.'!C7</f>
        <v>21579</v>
      </c>
      <c r="D11" s="43">
        <v>10700707</v>
      </c>
      <c r="E11" s="34">
        <f t="shared" si="0"/>
        <v>341867242</v>
      </c>
      <c r="F11" s="59">
        <v>209041914</v>
      </c>
      <c r="G11" s="59">
        <v>3182038</v>
      </c>
      <c r="H11" s="59">
        <v>2034325</v>
      </c>
      <c r="I11" s="59">
        <v>0</v>
      </c>
      <c r="J11" s="43">
        <f t="shared" si="1"/>
        <v>214258277</v>
      </c>
      <c r="K11" s="59">
        <v>0</v>
      </c>
      <c r="L11" s="59">
        <v>172889</v>
      </c>
      <c r="M11" s="59">
        <v>0</v>
      </c>
      <c r="N11" s="43">
        <f>'Attachment B Audited Local Adj.'!D7</f>
        <v>7138308</v>
      </c>
      <c r="O11" s="59">
        <v>2856609</v>
      </c>
      <c r="P11" s="59">
        <v>100000</v>
      </c>
      <c r="Q11" s="59">
        <v>0</v>
      </c>
      <c r="R11" s="34">
        <f t="shared" si="2"/>
        <v>566393325</v>
      </c>
      <c r="S11" s="61">
        <v>74777</v>
      </c>
      <c r="T11" s="37">
        <f t="shared" si="3"/>
        <v>7574</v>
      </c>
      <c r="V11" s="39"/>
      <c r="W11" s="40"/>
      <c r="X11" s="41"/>
      <c r="Y11" s="41"/>
      <c r="Z11" s="41"/>
      <c r="AA11" s="41"/>
      <c r="AB11" s="41"/>
      <c r="AC11" s="41"/>
      <c r="AD11" s="41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</row>
    <row r="12" spans="1:48" s="36" customFormat="1" x14ac:dyDescent="0.2">
      <c r="A12" s="37" t="s">
        <v>12</v>
      </c>
      <c r="B12" s="38">
        <v>37816805</v>
      </c>
      <c r="C12" s="43">
        <f>'Attachment B Audited Local Adj.'!C25</f>
        <v>0</v>
      </c>
      <c r="D12" s="43">
        <v>1042863</v>
      </c>
      <c r="E12" s="34">
        <f t="shared" si="0"/>
        <v>38859668</v>
      </c>
      <c r="F12" s="59">
        <v>26777300</v>
      </c>
      <c r="G12" s="59">
        <v>0</v>
      </c>
      <c r="H12" s="59">
        <v>421591</v>
      </c>
      <c r="I12" s="59">
        <v>0</v>
      </c>
      <c r="J12" s="43">
        <f t="shared" si="1"/>
        <v>27198891</v>
      </c>
      <c r="K12" s="59">
        <v>0</v>
      </c>
      <c r="L12" s="59">
        <v>215123</v>
      </c>
      <c r="M12" s="59">
        <v>0</v>
      </c>
      <c r="N12" s="43">
        <f>'Attachment B Audited Local Adj.'!D25</f>
        <v>0</v>
      </c>
      <c r="O12" s="59">
        <v>129922</v>
      </c>
      <c r="P12" s="59">
        <v>175803</v>
      </c>
      <c r="Q12" s="59">
        <v>0</v>
      </c>
      <c r="R12" s="34">
        <f t="shared" si="2"/>
        <v>66579407</v>
      </c>
      <c r="S12" s="62">
        <v>8800.09</v>
      </c>
      <c r="T12" s="37">
        <f t="shared" si="3"/>
        <v>7566</v>
      </c>
      <c r="V12" s="39"/>
      <c r="W12" s="40"/>
      <c r="X12" s="41"/>
      <c r="Y12" s="41"/>
      <c r="Z12" s="41"/>
      <c r="AA12" s="41"/>
      <c r="AB12" s="41"/>
      <c r="AC12" s="41"/>
      <c r="AD12" s="41"/>
      <c r="AE12" s="41"/>
      <c r="AF12" s="41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48" s="36" customFormat="1" x14ac:dyDescent="0.2">
      <c r="A13" s="37" t="s">
        <v>28</v>
      </c>
      <c r="B13" s="38">
        <v>4140174</v>
      </c>
      <c r="C13" s="43">
        <f>'Attachment B Audited Local Adj.'!C50</f>
        <v>0</v>
      </c>
      <c r="D13" s="43">
        <v>168822</v>
      </c>
      <c r="E13" s="34">
        <f t="shared" si="0"/>
        <v>4308996</v>
      </c>
      <c r="F13" s="59">
        <v>3223265</v>
      </c>
      <c r="G13" s="59">
        <v>4835</v>
      </c>
      <c r="H13" s="59">
        <v>21624</v>
      </c>
      <c r="I13" s="59">
        <v>0</v>
      </c>
      <c r="J13" s="43">
        <f t="shared" si="1"/>
        <v>3249724</v>
      </c>
      <c r="K13" s="59">
        <v>0</v>
      </c>
      <c r="L13" s="59">
        <v>0</v>
      </c>
      <c r="M13" s="59">
        <v>0</v>
      </c>
      <c r="N13" s="43">
        <f>'Attachment B Audited Local Adj.'!D50</f>
        <v>8795</v>
      </c>
      <c r="O13" s="59">
        <v>0</v>
      </c>
      <c r="P13" s="59"/>
      <c r="Q13" s="59">
        <v>0</v>
      </c>
      <c r="R13" s="34">
        <f t="shared" si="2"/>
        <v>7567515</v>
      </c>
      <c r="S13" s="61">
        <v>1004.37</v>
      </c>
      <c r="T13" s="37">
        <f t="shared" si="3"/>
        <v>7535</v>
      </c>
      <c r="U13" s="33"/>
      <c r="V13" s="39"/>
      <c r="W13" s="40"/>
      <c r="X13" s="41"/>
      <c r="Y13" s="41"/>
      <c r="Z13" s="41"/>
      <c r="AA13" s="41"/>
      <c r="AB13" s="41"/>
      <c r="AC13" s="41"/>
      <c r="AD13" s="41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s="36" customFormat="1" x14ac:dyDescent="0.2">
      <c r="A14" s="38" t="s">
        <v>5</v>
      </c>
      <c r="B14" s="38">
        <v>6985885</v>
      </c>
      <c r="C14" s="43">
        <f>'Attachment B Audited Local Adj.'!C17</f>
        <v>0</v>
      </c>
      <c r="D14" s="43">
        <v>157155</v>
      </c>
      <c r="E14" s="34">
        <f t="shared" si="0"/>
        <v>7143040</v>
      </c>
      <c r="F14" s="59">
        <v>2769308</v>
      </c>
      <c r="G14" s="59">
        <v>51253</v>
      </c>
      <c r="H14" s="59">
        <v>50926</v>
      </c>
      <c r="I14" s="59">
        <v>0</v>
      </c>
      <c r="J14" s="43">
        <f t="shared" si="1"/>
        <v>2871487</v>
      </c>
      <c r="K14" s="59">
        <v>0</v>
      </c>
      <c r="L14" s="59">
        <v>0</v>
      </c>
      <c r="M14" s="59">
        <v>0</v>
      </c>
      <c r="N14" s="43">
        <f>'Attachment B Audited Local Adj.'!D17</f>
        <v>1836</v>
      </c>
      <c r="O14" s="59">
        <v>0</v>
      </c>
      <c r="P14" s="59"/>
      <c r="Q14" s="59">
        <v>0</v>
      </c>
      <c r="R14" s="34">
        <f t="shared" si="2"/>
        <v>10016363</v>
      </c>
      <c r="S14" s="62">
        <v>1337.47</v>
      </c>
      <c r="T14" s="37">
        <f t="shared" si="3"/>
        <v>7489</v>
      </c>
      <c r="V14" s="39"/>
      <c r="W14" s="40"/>
      <c r="X14" s="41"/>
      <c r="Y14" s="41"/>
      <c r="Z14" s="41"/>
      <c r="AA14" s="41"/>
      <c r="AB14" s="41"/>
      <c r="AC14" s="41"/>
      <c r="AD14" s="41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s="36" customFormat="1" x14ac:dyDescent="0.2">
      <c r="A15" s="37" t="s">
        <v>20</v>
      </c>
      <c r="B15" s="38">
        <v>8927949</v>
      </c>
      <c r="C15" s="43">
        <f>'Attachment B Audited Local Adj.'!C38</f>
        <v>3899</v>
      </c>
      <c r="D15" s="43">
        <v>202363</v>
      </c>
      <c r="E15" s="34">
        <f t="shared" si="0"/>
        <v>9134211</v>
      </c>
      <c r="F15" s="59">
        <v>3000000</v>
      </c>
      <c r="G15" s="59">
        <v>0</v>
      </c>
      <c r="H15" s="59">
        <v>374729</v>
      </c>
      <c r="I15" s="59">
        <v>0</v>
      </c>
      <c r="J15" s="43">
        <f t="shared" si="1"/>
        <v>3374729</v>
      </c>
      <c r="K15" s="59">
        <v>0</v>
      </c>
      <c r="L15" s="59">
        <v>0</v>
      </c>
      <c r="M15" s="59">
        <v>0</v>
      </c>
      <c r="N15" s="43">
        <f>'Attachment B Audited Local Adj.'!D38</f>
        <v>39610</v>
      </c>
      <c r="O15" s="59">
        <v>0</v>
      </c>
      <c r="P15" s="59">
        <v>150000</v>
      </c>
      <c r="Q15" s="59">
        <v>0</v>
      </c>
      <c r="R15" s="34">
        <f t="shared" si="2"/>
        <v>12698550</v>
      </c>
      <c r="S15" s="61">
        <v>1696.21</v>
      </c>
      <c r="T15" s="37">
        <f t="shared" si="3"/>
        <v>7486</v>
      </c>
      <c r="U15" s="15"/>
      <c r="V15" s="39"/>
      <c r="W15" s="40"/>
      <c r="X15" s="41"/>
      <c r="Y15" s="41"/>
      <c r="Z15" s="41"/>
      <c r="AA15" s="41"/>
      <c r="AB15" s="41"/>
      <c r="AC15" s="41"/>
      <c r="AD15" s="41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s="36" customFormat="1" x14ac:dyDescent="0.2">
      <c r="A16" s="37" t="s">
        <v>17</v>
      </c>
      <c r="B16" s="38">
        <v>9113849</v>
      </c>
      <c r="C16" s="43">
        <f>'Attachment B Audited Local Adj.'!C33</f>
        <v>7570</v>
      </c>
      <c r="D16" s="43">
        <v>194479</v>
      </c>
      <c r="E16" s="34">
        <f t="shared" si="0"/>
        <v>9315898</v>
      </c>
      <c r="F16" s="59">
        <v>1360065</v>
      </c>
      <c r="G16" s="59">
        <v>143482</v>
      </c>
      <c r="H16" s="59">
        <v>663070</v>
      </c>
      <c r="I16" s="59">
        <v>0</v>
      </c>
      <c r="J16" s="43">
        <f t="shared" si="1"/>
        <v>2166617</v>
      </c>
      <c r="K16" s="59">
        <v>0</v>
      </c>
      <c r="L16" s="59">
        <v>0</v>
      </c>
      <c r="M16" s="59">
        <v>0</v>
      </c>
      <c r="N16" s="43">
        <f>'Attachment B Audited Local Adj.'!D33</f>
        <v>164514</v>
      </c>
      <c r="O16" s="59">
        <v>27394</v>
      </c>
      <c r="P16" s="59">
        <v>495000</v>
      </c>
      <c r="Q16" s="59">
        <v>0</v>
      </c>
      <c r="R16" s="34">
        <f t="shared" si="2"/>
        <v>12169423</v>
      </c>
      <c r="S16" s="61">
        <v>1638.51</v>
      </c>
      <c r="T16" s="37">
        <f t="shared" si="3"/>
        <v>7427</v>
      </c>
      <c r="U16" s="33"/>
      <c r="V16" s="39"/>
      <c r="W16" s="40"/>
      <c r="X16" s="41"/>
      <c r="Y16" s="41"/>
      <c r="Z16" s="41"/>
      <c r="AA16" s="41"/>
      <c r="AB16" s="41"/>
      <c r="AC16" s="41"/>
      <c r="AD16" s="41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1:48" s="36" customFormat="1" x14ac:dyDescent="0.2">
      <c r="A17" s="37" t="s">
        <v>25</v>
      </c>
      <c r="B17" s="38">
        <v>12489518</v>
      </c>
      <c r="C17" s="43">
        <f>'Attachment B Audited Local Adj.'!C45</f>
        <v>0</v>
      </c>
      <c r="D17" s="43">
        <v>314700</v>
      </c>
      <c r="E17" s="34">
        <f t="shared" si="0"/>
        <v>12804218</v>
      </c>
      <c r="F17" s="59">
        <v>6719940</v>
      </c>
      <c r="G17" s="59">
        <v>0</v>
      </c>
      <c r="H17" s="59">
        <v>74019</v>
      </c>
      <c r="I17" s="59">
        <v>0</v>
      </c>
      <c r="J17" s="43">
        <f t="shared" si="1"/>
        <v>6793959</v>
      </c>
      <c r="K17" s="59">
        <v>0</v>
      </c>
      <c r="L17" s="59">
        <v>0</v>
      </c>
      <c r="M17" s="59">
        <v>0</v>
      </c>
      <c r="N17" s="43">
        <f>'Attachment B Audited Local Adj.'!D45</f>
        <v>31184</v>
      </c>
      <c r="O17" s="59">
        <v>229036</v>
      </c>
      <c r="P17" s="59"/>
      <c r="Q17" s="59">
        <v>0</v>
      </c>
      <c r="R17" s="34">
        <f t="shared" si="2"/>
        <v>19858397</v>
      </c>
      <c r="S17" s="61">
        <v>2678.25</v>
      </c>
      <c r="T17" s="37">
        <f t="shared" si="3"/>
        <v>7415</v>
      </c>
      <c r="V17" s="39"/>
      <c r="W17" s="40"/>
      <c r="X17" s="41"/>
      <c r="Y17" s="41"/>
      <c r="Z17" s="41"/>
      <c r="AA17" s="41"/>
      <c r="AB17" s="41"/>
      <c r="AC17" s="41"/>
      <c r="AD17" s="41"/>
      <c r="AE17" s="41"/>
      <c r="AF17" s="41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48" s="36" customFormat="1" x14ac:dyDescent="0.2">
      <c r="A18" s="37" t="s">
        <v>16</v>
      </c>
      <c r="B18" s="38">
        <v>27202647</v>
      </c>
      <c r="C18" s="43">
        <f>'Attachment B Audited Local Adj.'!C31</f>
        <v>188978</v>
      </c>
      <c r="D18" s="43">
        <v>1526437</v>
      </c>
      <c r="E18" s="34">
        <f t="shared" si="0"/>
        <v>28918062</v>
      </c>
      <c r="F18" s="59">
        <v>9881521</v>
      </c>
      <c r="G18" s="59">
        <v>0</v>
      </c>
      <c r="H18" s="59">
        <v>77734</v>
      </c>
      <c r="I18" s="59">
        <v>573723</v>
      </c>
      <c r="J18" s="43">
        <f t="shared" si="1"/>
        <v>10532978</v>
      </c>
      <c r="K18" s="59">
        <v>0</v>
      </c>
      <c r="L18" s="59">
        <v>0</v>
      </c>
      <c r="M18" s="59">
        <v>0</v>
      </c>
      <c r="N18" s="43">
        <f>'Attachment B Audited Local Adj.'!D31</f>
        <v>1000999</v>
      </c>
      <c r="O18" s="59">
        <v>121723</v>
      </c>
      <c r="P18" s="59"/>
      <c r="Q18" s="59">
        <v>0</v>
      </c>
      <c r="R18" s="34">
        <f t="shared" si="2"/>
        <v>40573762</v>
      </c>
      <c r="S18" s="61">
        <v>5505.05</v>
      </c>
      <c r="T18" s="37">
        <f t="shared" si="3"/>
        <v>7370</v>
      </c>
      <c r="U18" s="15"/>
      <c r="V18" s="39"/>
      <c r="W18" s="40"/>
      <c r="X18" s="41"/>
      <c r="Y18" s="41"/>
      <c r="Z18" s="41"/>
      <c r="AA18" s="41"/>
      <c r="AB18" s="41"/>
      <c r="AC18" s="41"/>
      <c r="AD18" s="41"/>
      <c r="AE18" s="41"/>
      <c r="AF18" s="41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</row>
    <row r="19" spans="1:48" s="36" customFormat="1" x14ac:dyDescent="0.2">
      <c r="A19" s="37" t="s">
        <v>14</v>
      </c>
      <c r="B19" s="38">
        <v>25354262</v>
      </c>
      <c r="C19" s="43">
        <f>'Attachment B Audited Local Adj.'!C29</f>
        <v>0</v>
      </c>
      <c r="D19" s="43">
        <v>604228</v>
      </c>
      <c r="E19" s="34">
        <f t="shared" si="0"/>
        <v>25958490</v>
      </c>
      <c r="F19" s="59">
        <v>10581199</v>
      </c>
      <c r="G19" s="59">
        <v>186</v>
      </c>
      <c r="H19" s="59">
        <v>141264</v>
      </c>
      <c r="I19" s="59">
        <v>216630</v>
      </c>
      <c r="J19" s="43">
        <f t="shared" si="1"/>
        <v>10939279</v>
      </c>
      <c r="K19" s="59">
        <v>0</v>
      </c>
      <c r="L19" s="59">
        <v>0</v>
      </c>
      <c r="M19" s="59">
        <v>0</v>
      </c>
      <c r="N19" s="43">
        <f>'Attachment B Audited Local Adj.'!D29</f>
        <v>0</v>
      </c>
      <c r="O19" s="59">
        <v>0</v>
      </c>
      <c r="P19" s="59">
        <v>170371</v>
      </c>
      <c r="Q19" s="59">
        <v>0</v>
      </c>
      <c r="R19" s="34">
        <f t="shared" si="2"/>
        <v>37068140</v>
      </c>
      <c r="S19" s="61">
        <v>5077.2700000000004</v>
      </c>
      <c r="T19" s="37">
        <f t="shared" si="3"/>
        <v>7301</v>
      </c>
      <c r="V19" s="39"/>
      <c r="W19" s="40"/>
      <c r="X19" s="41"/>
      <c r="Y19" s="41"/>
      <c r="Z19" s="41"/>
      <c r="AA19" s="41"/>
      <c r="AB19" s="41"/>
      <c r="AC19" s="41"/>
      <c r="AD19" s="41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48" s="36" customFormat="1" x14ac:dyDescent="0.2">
      <c r="A20" s="37" t="s">
        <v>30</v>
      </c>
      <c r="B20" s="38">
        <v>3756498</v>
      </c>
      <c r="C20" s="43">
        <f>'Attachment B Audited Local Adj.'!C52</f>
        <v>0</v>
      </c>
      <c r="D20" s="43">
        <v>86311</v>
      </c>
      <c r="E20" s="34">
        <f t="shared" si="0"/>
        <v>3842809</v>
      </c>
      <c r="F20" s="59">
        <v>1300000</v>
      </c>
      <c r="G20" s="59">
        <v>485</v>
      </c>
      <c r="H20" s="59">
        <v>106676</v>
      </c>
      <c r="I20" s="59">
        <v>0</v>
      </c>
      <c r="J20" s="43">
        <f t="shared" si="1"/>
        <v>1407161</v>
      </c>
      <c r="K20" s="59">
        <v>0</v>
      </c>
      <c r="L20" s="59">
        <v>0</v>
      </c>
      <c r="M20" s="59">
        <v>0</v>
      </c>
      <c r="N20" s="43">
        <f>'Attachment B Audited Local Adj.'!D52</f>
        <v>808</v>
      </c>
      <c r="O20" s="59">
        <v>0</v>
      </c>
      <c r="P20" s="59">
        <v>5973</v>
      </c>
      <c r="Q20" s="59">
        <v>0</v>
      </c>
      <c r="R20" s="34">
        <f t="shared" si="2"/>
        <v>5256751</v>
      </c>
      <c r="S20" s="61">
        <v>734.55</v>
      </c>
      <c r="T20" s="37">
        <f t="shared" si="3"/>
        <v>7156</v>
      </c>
      <c r="U20" s="30"/>
      <c r="V20" s="39"/>
      <c r="W20" s="40"/>
      <c r="X20" s="41"/>
      <c r="Y20" s="41"/>
      <c r="Z20" s="41"/>
      <c r="AA20" s="41"/>
      <c r="AB20" s="41"/>
      <c r="AC20" s="41"/>
      <c r="AD20" s="41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48" s="36" customFormat="1" x14ac:dyDescent="0.2">
      <c r="A21" s="37" t="s">
        <v>10</v>
      </c>
      <c r="B21" s="38">
        <v>2457599</v>
      </c>
      <c r="C21" s="43">
        <f>'Attachment B Audited Local Adj.'!C22</f>
        <v>0</v>
      </c>
      <c r="D21" s="43">
        <v>53782</v>
      </c>
      <c r="E21" s="34">
        <f t="shared" si="0"/>
        <v>2511381</v>
      </c>
      <c r="F21" s="59">
        <v>638248</v>
      </c>
      <c r="G21" s="59">
        <v>2375</v>
      </c>
      <c r="H21" s="59">
        <v>138</v>
      </c>
      <c r="I21" s="59">
        <v>0</v>
      </c>
      <c r="J21" s="43">
        <f t="shared" si="1"/>
        <v>640761</v>
      </c>
      <c r="K21" s="59">
        <v>0</v>
      </c>
      <c r="L21" s="59">
        <v>0</v>
      </c>
      <c r="M21" s="59">
        <v>0</v>
      </c>
      <c r="N21" s="43">
        <f>'Attachment B Audited Local Adj.'!D22</f>
        <v>47954</v>
      </c>
      <c r="O21" s="59">
        <v>0</v>
      </c>
      <c r="P21" s="59"/>
      <c r="Q21" s="59">
        <v>0</v>
      </c>
      <c r="R21" s="34">
        <f t="shared" si="2"/>
        <v>3200096</v>
      </c>
      <c r="S21" s="61">
        <v>457.71</v>
      </c>
      <c r="T21" s="37">
        <f t="shared" si="3"/>
        <v>6992</v>
      </c>
      <c r="V21" s="39"/>
      <c r="W21" s="40"/>
      <c r="X21" s="41"/>
      <c r="Y21" s="41"/>
      <c r="Z21" s="41"/>
      <c r="AA21" s="41"/>
      <c r="AB21" s="41"/>
      <c r="AC21" s="41"/>
      <c r="AD21" s="41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48" s="36" customFormat="1" x14ac:dyDescent="0.2">
      <c r="A22" s="37" t="s">
        <v>9</v>
      </c>
      <c r="B22" s="38">
        <v>2783763</v>
      </c>
      <c r="C22" s="43">
        <f>'Attachment B Audited Local Adj.'!C21</f>
        <v>0</v>
      </c>
      <c r="D22" s="43">
        <v>76734</v>
      </c>
      <c r="E22" s="34">
        <f t="shared" si="0"/>
        <v>2860497</v>
      </c>
      <c r="F22" s="59">
        <v>1605000</v>
      </c>
      <c r="G22" s="59">
        <v>13328</v>
      </c>
      <c r="H22" s="59">
        <v>60202</v>
      </c>
      <c r="I22" s="59">
        <v>0</v>
      </c>
      <c r="J22" s="43">
        <f t="shared" si="1"/>
        <v>1678530</v>
      </c>
      <c r="K22" s="59">
        <v>0</v>
      </c>
      <c r="L22" s="59">
        <v>0</v>
      </c>
      <c r="M22" s="59">
        <v>0</v>
      </c>
      <c r="N22" s="43">
        <f>'Attachment B Audited Local Adj.'!D21</f>
        <v>0</v>
      </c>
      <c r="O22" s="59">
        <v>0</v>
      </c>
      <c r="P22" s="59">
        <v>25000</v>
      </c>
      <c r="Q22" s="59">
        <v>0</v>
      </c>
      <c r="R22" s="34">
        <f t="shared" si="2"/>
        <v>4564027</v>
      </c>
      <c r="S22" s="62">
        <v>653.04</v>
      </c>
      <c r="T22" s="37">
        <f t="shared" si="3"/>
        <v>6989</v>
      </c>
      <c r="U22" s="33"/>
      <c r="V22" s="39"/>
      <c r="W22" s="40"/>
      <c r="X22" s="41"/>
      <c r="Y22" s="41"/>
      <c r="Z22" s="41"/>
      <c r="AA22" s="41"/>
      <c r="AB22" s="41"/>
      <c r="AC22" s="41"/>
      <c r="AD22" s="41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48" s="36" customFormat="1" x14ac:dyDescent="0.2">
      <c r="A23" s="37" t="s">
        <v>7</v>
      </c>
      <c r="B23" s="38">
        <v>111585580</v>
      </c>
      <c r="C23" s="43">
        <f>'Attachment B Audited Local Adj.'!C19</f>
        <v>0</v>
      </c>
      <c r="D23" s="43">
        <v>4690662</v>
      </c>
      <c r="E23" s="34">
        <f t="shared" si="0"/>
        <v>116276242</v>
      </c>
      <c r="F23" s="59">
        <v>50045400</v>
      </c>
      <c r="G23" s="59">
        <v>0</v>
      </c>
      <c r="H23" s="59">
        <v>801966</v>
      </c>
      <c r="I23" s="59">
        <v>0</v>
      </c>
      <c r="J23" s="43">
        <f t="shared" si="1"/>
        <v>50847366</v>
      </c>
      <c r="K23" s="59">
        <v>0</v>
      </c>
      <c r="L23" s="59">
        <v>0</v>
      </c>
      <c r="M23" s="59">
        <v>0</v>
      </c>
      <c r="N23" s="43">
        <f>'Attachment B Audited Local Adj.'!D19</f>
        <v>8416344</v>
      </c>
      <c r="O23" s="59">
        <v>1007930</v>
      </c>
      <c r="P23" s="59">
        <v>177177</v>
      </c>
      <c r="Q23" s="59">
        <v>0</v>
      </c>
      <c r="R23" s="34">
        <f t="shared" si="2"/>
        <v>176725059</v>
      </c>
      <c r="S23" s="61">
        <v>25312.720000000001</v>
      </c>
      <c r="T23" s="37">
        <f t="shared" si="3"/>
        <v>6982</v>
      </c>
      <c r="U23" s="33"/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48" s="36" customFormat="1" x14ac:dyDescent="0.2">
      <c r="A24" s="37" t="s">
        <v>18</v>
      </c>
      <c r="B24" s="38">
        <v>170211256</v>
      </c>
      <c r="C24" s="43">
        <f>'Attachment B Audited Local Adj.'!C36</f>
        <v>0</v>
      </c>
      <c r="D24" s="43">
        <v>3994080</v>
      </c>
      <c r="E24" s="34">
        <f t="shared" si="0"/>
        <v>174205336</v>
      </c>
      <c r="F24" s="59">
        <v>60665932</v>
      </c>
      <c r="G24" s="59">
        <v>0</v>
      </c>
      <c r="H24" s="59">
        <v>827987</v>
      </c>
      <c r="I24" s="59">
        <v>0</v>
      </c>
      <c r="J24" s="43">
        <f t="shared" si="1"/>
        <v>61493919</v>
      </c>
      <c r="K24" s="59">
        <v>0</v>
      </c>
      <c r="L24" s="59">
        <v>0</v>
      </c>
      <c r="M24" s="59">
        <v>0</v>
      </c>
      <c r="N24" s="43">
        <f>'Attachment B Audited Local Adj.'!D36</f>
        <v>0</v>
      </c>
      <c r="O24" s="59">
        <v>18384</v>
      </c>
      <c r="P24" s="59">
        <v>400519</v>
      </c>
      <c r="Q24" s="59">
        <v>0</v>
      </c>
      <c r="R24" s="34">
        <f t="shared" si="2"/>
        <v>236118158</v>
      </c>
      <c r="S24" s="61">
        <v>33991.54</v>
      </c>
      <c r="T24" s="37">
        <f t="shared" si="3"/>
        <v>6946</v>
      </c>
      <c r="U24" s="30"/>
      <c r="V24" s="39"/>
      <c r="W24" s="40"/>
      <c r="X24" s="41"/>
      <c r="Y24" s="41"/>
      <c r="Z24" s="41"/>
      <c r="AA24" s="41"/>
      <c r="AB24" s="41"/>
      <c r="AC24" s="41"/>
      <c r="AD24" s="41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48" s="36" customFormat="1" x14ac:dyDescent="0.2">
      <c r="A25" s="37" t="s">
        <v>0</v>
      </c>
      <c r="B25" s="34">
        <v>4359959</v>
      </c>
      <c r="C25" s="43">
        <f>'Attachment B Audited Local Adj.'!C6</f>
        <v>70380</v>
      </c>
      <c r="D25" s="43">
        <v>112492</v>
      </c>
      <c r="E25" s="34">
        <f t="shared" si="0"/>
        <v>4542831</v>
      </c>
      <c r="F25" s="59">
        <v>800000</v>
      </c>
      <c r="G25" s="59">
        <v>0</v>
      </c>
      <c r="H25" s="59">
        <v>33794</v>
      </c>
      <c r="I25" s="59">
        <v>233045</v>
      </c>
      <c r="J25" s="43">
        <f t="shared" si="1"/>
        <v>1066839</v>
      </c>
      <c r="K25" s="59">
        <v>0</v>
      </c>
      <c r="L25" s="59">
        <v>0</v>
      </c>
      <c r="M25" s="59">
        <v>0</v>
      </c>
      <c r="N25" s="43">
        <f>'Attachment B Audited Local Adj.'!D6</f>
        <v>744283</v>
      </c>
      <c r="O25" s="59">
        <v>0</v>
      </c>
      <c r="P25" s="59">
        <v>144928</v>
      </c>
      <c r="Q25" s="59">
        <v>0</v>
      </c>
      <c r="R25" s="34">
        <f t="shared" si="2"/>
        <v>6498881</v>
      </c>
      <c r="S25" s="61">
        <v>957.36</v>
      </c>
      <c r="T25" s="37">
        <f t="shared" si="3"/>
        <v>6788</v>
      </c>
      <c r="U25" s="48"/>
      <c r="V25" s="39"/>
      <c r="W25" s="40"/>
      <c r="X25" s="41"/>
      <c r="Y25" s="41"/>
      <c r="Z25" s="41"/>
      <c r="AA25" s="41"/>
      <c r="AB25" s="41"/>
      <c r="AC25" s="41"/>
      <c r="AD25" s="41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1:48" s="36" customFormat="1" x14ac:dyDescent="0.2">
      <c r="A26" s="37" t="s">
        <v>35</v>
      </c>
      <c r="B26" s="34">
        <v>30831339</v>
      </c>
      <c r="C26" s="43">
        <f>'Attachment B Audited Local Adj.'!C9</f>
        <v>0</v>
      </c>
      <c r="D26" s="43">
        <v>828709</v>
      </c>
      <c r="E26" s="34">
        <f t="shared" si="0"/>
        <v>31660048</v>
      </c>
      <c r="F26" s="59">
        <v>0</v>
      </c>
      <c r="G26" s="59">
        <v>0</v>
      </c>
      <c r="H26" s="59">
        <v>0</v>
      </c>
      <c r="I26" s="59">
        <v>0</v>
      </c>
      <c r="J26" s="43">
        <f t="shared" si="1"/>
        <v>0</v>
      </c>
      <c r="K26" s="59">
        <v>3882553</v>
      </c>
      <c r="L26" s="59">
        <v>0</v>
      </c>
      <c r="M26" s="59">
        <v>0</v>
      </c>
      <c r="N26" s="43">
        <f>'Attachment B Audited Local Adj.'!D9</f>
        <v>11026776</v>
      </c>
      <c r="O26" s="59">
        <v>0</v>
      </c>
      <c r="P26" s="59">
        <v>1192213</v>
      </c>
      <c r="Q26" s="59">
        <v>0</v>
      </c>
      <c r="R26" s="34">
        <f t="shared" si="2"/>
        <v>47761590</v>
      </c>
      <c r="S26" s="61">
        <v>7039.71</v>
      </c>
      <c r="T26" s="37">
        <f t="shared" si="3"/>
        <v>6785</v>
      </c>
      <c r="U26" s="33"/>
      <c r="V26" s="39"/>
      <c r="W26" s="40"/>
      <c r="X26" s="41"/>
      <c r="Y26" s="41"/>
      <c r="Z26" s="41"/>
      <c r="AA26" s="41"/>
      <c r="AB26" s="41"/>
      <c r="AC26" s="41"/>
      <c r="AD26" s="41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48" s="36" customFormat="1" x14ac:dyDescent="0.2">
      <c r="A27" s="37" t="s">
        <v>34</v>
      </c>
      <c r="B27" s="34">
        <v>3605644</v>
      </c>
      <c r="C27" s="43">
        <f>'Attachment B Audited Local Adj.'!C8</f>
        <v>0</v>
      </c>
      <c r="D27" s="43">
        <v>102852</v>
      </c>
      <c r="E27" s="34">
        <f t="shared" si="0"/>
        <v>3708496</v>
      </c>
      <c r="F27" s="59">
        <v>0</v>
      </c>
      <c r="G27" s="59">
        <v>0</v>
      </c>
      <c r="H27" s="59">
        <v>0</v>
      </c>
      <c r="I27" s="59">
        <v>0</v>
      </c>
      <c r="J27" s="43">
        <f t="shared" si="1"/>
        <v>0</v>
      </c>
      <c r="K27" s="59">
        <v>183256</v>
      </c>
      <c r="L27" s="59">
        <v>0</v>
      </c>
      <c r="M27" s="59">
        <v>0</v>
      </c>
      <c r="N27" s="43">
        <f>'Attachment B Audited Local Adj.'!D8</f>
        <v>1599009</v>
      </c>
      <c r="O27" s="59">
        <v>0</v>
      </c>
      <c r="P27" s="59">
        <v>325315</v>
      </c>
      <c r="Q27" s="59">
        <v>0</v>
      </c>
      <c r="R27" s="34">
        <f t="shared" si="2"/>
        <v>5816076</v>
      </c>
      <c r="S27" s="61">
        <v>875.32</v>
      </c>
      <c r="T27" s="37">
        <f t="shared" si="3"/>
        <v>6645</v>
      </c>
      <c r="V27" s="39"/>
      <c r="W27" s="40"/>
      <c r="X27" s="41"/>
      <c r="Y27" s="41"/>
      <c r="Z27" s="41"/>
      <c r="AA27" s="41"/>
      <c r="AB27" s="41"/>
      <c r="AC27" s="41"/>
      <c r="AD27" s="41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48" s="36" customFormat="1" x14ac:dyDescent="0.2">
      <c r="A28" s="37" t="s">
        <v>24</v>
      </c>
      <c r="B28" s="38">
        <v>6048277</v>
      </c>
      <c r="C28" s="43">
        <f>'Attachment B Audited Local Adj.'!C42</f>
        <v>0</v>
      </c>
      <c r="D28" s="43">
        <v>143881</v>
      </c>
      <c r="E28" s="34">
        <f t="shared" si="0"/>
        <v>6192158</v>
      </c>
      <c r="F28" s="59">
        <v>1800000</v>
      </c>
      <c r="G28" s="59">
        <v>734</v>
      </c>
      <c r="H28" s="59">
        <v>134169</v>
      </c>
      <c r="I28" s="59">
        <v>0</v>
      </c>
      <c r="J28" s="43">
        <f t="shared" si="1"/>
        <v>1934903</v>
      </c>
      <c r="K28" s="59">
        <v>0</v>
      </c>
      <c r="L28" s="59">
        <v>0</v>
      </c>
      <c r="M28" s="59">
        <v>0</v>
      </c>
      <c r="N28" s="43">
        <f>'Attachment B Audited Local Adj.'!D42</f>
        <v>0</v>
      </c>
      <c r="O28" s="59">
        <v>0</v>
      </c>
      <c r="P28" s="59"/>
      <c r="Q28" s="59">
        <v>0</v>
      </c>
      <c r="R28" s="34">
        <f t="shared" si="2"/>
        <v>8127061</v>
      </c>
      <c r="S28" s="61">
        <v>1224.5</v>
      </c>
      <c r="T28" s="37">
        <f t="shared" si="3"/>
        <v>6637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48" s="36" customFormat="1" x14ac:dyDescent="0.2">
      <c r="A29" s="38" t="s">
        <v>79</v>
      </c>
      <c r="B29" s="38">
        <v>498864</v>
      </c>
      <c r="C29" s="43">
        <f>'Attachment B Audited Local Adj.'!C41</f>
        <v>0</v>
      </c>
      <c r="D29" s="43">
        <v>9899</v>
      </c>
      <c r="E29" s="34">
        <f t="shared" si="0"/>
        <v>508763</v>
      </c>
      <c r="F29" s="59">
        <v>40775</v>
      </c>
      <c r="G29" s="59">
        <v>6124</v>
      </c>
      <c r="H29" s="59">
        <v>2437</v>
      </c>
      <c r="I29" s="59">
        <v>0</v>
      </c>
      <c r="J29" s="43">
        <f t="shared" si="1"/>
        <v>49336</v>
      </c>
      <c r="K29" s="59">
        <v>0</v>
      </c>
      <c r="L29" s="59">
        <v>0</v>
      </c>
      <c r="M29" s="59">
        <v>0</v>
      </c>
      <c r="N29" s="43">
        <f>'Attachment B Audited Local Adj.'!D41</f>
        <v>0</v>
      </c>
      <c r="O29" s="59">
        <v>0</v>
      </c>
      <c r="P29" s="59"/>
      <c r="Q29" s="59">
        <v>0</v>
      </c>
      <c r="R29" s="34">
        <f t="shared" si="2"/>
        <v>558099</v>
      </c>
      <c r="S29" s="62">
        <v>84.24</v>
      </c>
      <c r="T29" s="37">
        <f t="shared" si="3"/>
        <v>6625</v>
      </c>
      <c r="V29" s="39"/>
      <c r="W29" s="40"/>
      <c r="X29" s="41"/>
      <c r="Y29" s="41"/>
      <c r="Z29" s="41"/>
      <c r="AA29" s="41"/>
      <c r="AB29" s="41"/>
      <c r="AC29" s="41"/>
      <c r="AD29" s="41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</row>
    <row r="30" spans="1:48" s="36" customFormat="1" x14ac:dyDescent="0.2">
      <c r="A30" s="37" t="s">
        <v>6</v>
      </c>
      <c r="B30" s="38">
        <v>5942660</v>
      </c>
      <c r="C30" s="43">
        <f>'Attachment B Audited Local Adj.'!C18</f>
        <v>0</v>
      </c>
      <c r="D30" s="43">
        <v>138883</v>
      </c>
      <c r="E30" s="34">
        <f t="shared" si="0"/>
        <v>6081543</v>
      </c>
      <c r="F30" s="59">
        <v>1300000</v>
      </c>
      <c r="G30" s="59">
        <v>0</v>
      </c>
      <c r="H30" s="59">
        <v>42746</v>
      </c>
      <c r="I30" s="59">
        <v>0</v>
      </c>
      <c r="J30" s="43">
        <f t="shared" si="1"/>
        <v>1342746</v>
      </c>
      <c r="K30" s="59">
        <v>0</v>
      </c>
      <c r="L30" s="59">
        <v>0</v>
      </c>
      <c r="M30" s="59">
        <v>0</v>
      </c>
      <c r="N30" s="43">
        <f>'Attachment B Audited Local Adj.'!D18</f>
        <v>286612</v>
      </c>
      <c r="O30" s="59">
        <v>0</v>
      </c>
      <c r="P30" s="59">
        <v>18584</v>
      </c>
      <c r="Q30" s="59">
        <v>0</v>
      </c>
      <c r="R30" s="34">
        <f t="shared" si="2"/>
        <v>7729485</v>
      </c>
      <c r="S30" s="61">
        <v>1168.96</v>
      </c>
      <c r="T30" s="37">
        <f t="shared" si="3"/>
        <v>6612</v>
      </c>
      <c r="U30" s="33"/>
      <c r="V30" s="39"/>
      <c r="W30" s="40"/>
      <c r="X30" s="41"/>
      <c r="Y30" s="41"/>
      <c r="Z30" s="41"/>
      <c r="AA30" s="41"/>
      <c r="AB30" s="41"/>
      <c r="AC30" s="41"/>
      <c r="AD30" s="41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48" s="36" customFormat="1" x14ac:dyDescent="0.2">
      <c r="A31" s="37" t="s">
        <v>11</v>
      </c>
      <c r="B31" s="38">
        <v>1792105</v>
      </c>
      <c r="C31" s="43">
        <f>'Attachment B Audited Local Adj.'!C23</f>
        <v>26</v>
      </c>
      <c r="D31" s="43">
        <v>42514</v>
      </c>
      <c r="E31" s="34">
        <f t="shared" si="0"/>
        <v>1834645</v>
      </c>
      <c r="F31" s="59">
        <v>129005</v>
      </c>
      <c r="G31" s="59">
        <v>0</v>
      </c>
      <c r="H31" s="59">
        <v>15549</v>
      </c>
      <c r="I31" s="59">
        <v>64000</v>
      </c>
      <c r="J31" s="43">
        <f t="shared" si="1"/>
        <v>208554</v>
      </c>
      <c r="K31" s="59">
        <v>0</v>
      </c>
      <c r="L31" s="59">
        <v>0</v>
      </c>
      <c r="M31" s="59">
        <v>0</v>
      </c>
      <c r="N31" s="43">
        <f>'Attachment B Audited Local Adj.'!D23</f>
        <v>55</v>
      </c>
      <c r="O31" s="59">
        <v>0</v>
      </c>
      <c r="P31" s="59"/>
      <c r="Q31" s="59">
        <v>0</v>
      </c>
      <c r="R31" s="34">
        <f t="shared" si="2"/>
        <v>2043254</v>
      </c>
      <c r="S31" s="61">
        <v>309.81</v>
      </c>
      <c r="T31" s="37">
        <f t="shared" si="3"/>
        <v>6595</v>
      </c>
      <c r="V31" s="39"/>
      <c r="W31" s="40"/>
      <c r="X31" s="41"/>
      <c r="Y31" s="41"/>
      <c r="Z31" s="41"/>
      <c r="AA31" s="41"/>
      <c r="AB31" s="41"/>
      <c r="AC31" s="41"/>
      <c r="AD31" s="41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48" s="36" customFormat="1" x14ac:dyDescent="0.2">
      <c r="A32" s="37" t="s">
        <v>36</v>
      </c>
      <c r="B32" s="34">
        <v>3386803</v>
      </c>
      <c r="C32" s="43">
        <f>'Attachment B Audited Local Adj.'!C11</f>
        <v>0</v>
      </c>
      <c r="D32" s="43">
        <v>71280</v>
      </c>
      <c r="E32" s="34">
        <f t="shared" si="0"/>
        <v>3458083</v>
      </c>
      <c r="F32" s="59">
        <v>0</v>
      </c>
      <c r="G32" s="59">
        <v>0</v>
      </c>
      <c r="H32" s="59">
        <v>0</v>
      </c>
      <c r="I32" s="59">
        <v>0</v>
      </c>
      <c r="J32" s="43">
        <f t="shared" si="1"/>
        <v>0</v>
      </c>
      <c r="K32" s="59">
        <v>39004</v>
      </c>
      <c r="L32" s="59">
        <v>0</v>
      </c>
      <c r="M32" s="59">
        <v>0</v>
      </c>
      <c r="N32" s="43">
        <f>'Attachment B Audited Local Adj.'!D11</f>
        <v>142921</v>
      </c>
      <c r="O32" s="59">
        <v>237002</v>
      </c>
      <c r="P32" s="59">
        <v>30590</v>
      </c>
      <c r="Q32" s="59">
        <v>0</v>
      </c>
      <c r="R32" s="34">
        <f t="shared" si="2"/>
        <v>3907600</v>
      </c>
      <c r="S32" s="60">
        <v>593.63</v>
      </c>
      <c r="T32" s="37">
        <f t="shared" si="3"/>
        <v>6583</v>
      </c>
      <c r="U32" s="42"/>
      <c r="V32" s="39"/>
      <c r="W32" s="40"/>
      <c r="X32" s="41"/>
      <c r="Y32" s="41"/>
      <c r="Z32" s="41"/>
      <c r="AA32" s="41"/>
      <c r="AB32" s="41"/>
      <c r="AC32" s="41"/>
      <c r="AD32" s="41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48" s="36" customFormat="1" x14ac:dyDescent="0.2">
      <c r="A33" s="37" t="s">
        <v>22</v>
      </c>
      <c r="B33" s="38">
        <v>37129438</v>
      </c>
      <c r="C33" s="43">
        <f>'Attachment B Audited Local Adj.'!C40</f>
        <v>0</v>
      </c>
      <c r="D33" s="43">
        <v>820231</v>
      </c>
      <c r="E33" s="34">
        <f t="shared" si="0"/>
        <v>37949669</v>
      </c>
      <c r="F33" s="59">
        <v>4160289</v>
      </c>
      <c r="G33" s="59">
        <v>134700</v>
      </c>
      <c r="H33" s="59">
        <v>411418</v>
      </c>
      <c r="I33" s="59">
        <v>0</v>
      </c>
      <c r="J33" s="43">
        <f t="shared" si="1"/>
        <v>4706407</v>
      </c>
      <c r="K33" s="59">
        <v>0</v>
      </c>
      <c r="L33" s="59">
        <v>0</v>
      </c>
      <c r="M33" s="59">
        <v>0</v>
      </c>
      <c r="N33" s="43">
        <f>'Attachment B Audited Local Adj.'!D40</f>
        <v>2266196</v>
      </c>
      <c r="O33" s="59">
        <v>0</v>
      </c>
      <c r="P33" s="59">
        <v>752637</v>
      </c>
      <c r="Q33" s="59">
        <v>0</v>
      </c>
      <c r="R33" s="34">
        <f t="shared" si="2"/>
        <v>45674909</v>
      </c>
      <c r="S33" s="62">
        <v>6967.56</v>
      </c>
      <c r="T33" s="37">
        <f t="shared" si="3"/>
        <v>6555</v>
      </c>
      <c r="U33" s="33"/>
      <c r="V33" s="39"/>
      <c r="W33" s="40"/>
      <c r="X33" s="41"/>
      <c r="Y33" s="41"/>
      <c r="Z33" s="41"/>
      <c r="AA33" s="41"/>
      <c r="AB33" s="41"/>
      <c r="AC33" s="41"/>
      <c r="AD33" s="41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</row>
    <row r="34" spans="1:48" s="36" customFormat="1" x14ac:dyDescent="0.2">
      <c r="A34" s="37" t="s">
        <v>46</v>
      </c>
      <c r="B34" s="34">
        <v>5112251</v>
      </c>
      <c r="C34" s="43">
        <f>'Attachment B Audited Local Adj.'!C47</f>
        <v>0</v>
      </c>
      <c r="D34" s="43">
        <v>101026</v>
      </c>
      <c r="E34" s="34">
        <f t="shared" si="0"/>
        <v>5213277</v>
      </c>
      <c r="F34" s="59">
        <v>0</v>
      </c>
      <c r="G34" s="59">
        <v>0</v>
      </c>
      <c r="H34" s="59">
        <v>0</v>
      </c>
      <c r="I34" s="59">
        <v>0</v>
      </c>
      <c r="J34" s="43">
        <f t="shared" si="1"/>
        <v>0</v>
      </c>
      <c r="K34" s="59">
        <v>22215</v>
      </c>
      <c r="L34" s="59">
        <v>0</v>
      </c>
      <c r="M34" s="59">
        <v>0</v>
      </c>
      <c r="N34" s="43">
        <f>'Attachment B Audited Local Adj.'!D47</f>
        <v>0</v>
      </c>
      <c r="O34" s="59">
        <v>283586</v>
      </c>
      <c r="P34" s="59">
        <v>109560</v>
      </c>
      <c r="Q34" s="59">
        <v>0</v>
      </c>
      <c r="R34" s="34">
        <f t="shared" si="2"/>
        <v>5628638</v>
      </c>
      <c r="S34" s="60">
        <v>859.78</v>
      </c>
      <c r="T34" s="37">
        <f t="shared" si="3"/>
        <v>6547</v>
      </c>
      <c r="V34" s="39"/>
      <c r="W34" s="40"/>
      <c r="X34" s="41"/>
      <c r="Y34" s="41"/>
      <c r="Z34" s="41"/>
      <c r="AA34" s="41"/>
      <c r="AB34" s="41"/>
      <c r="AC34" s="41"/>
      <c r="AD34" s="41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</row>
    <row r="35" spans="1:48" s="36" customFormat="1" x14ac:dyDescent="0.2">
      <c r="A35" s="37" t="s">
        <v>15</v>
      </c>
      <c r="B35" s="38">
        <v>2233712</v>
      </c>
      <c r="C35" s="43">
        <f>'Attachment B Audited Local Adj.'!C30</f>
        <v>93989</v>
      </c>
      <c r="D35" s="43">
        <v>58077</v>
      </c>
      <c r="E35" s="34">
        <f t="shared" si="0"/>
        <v>2385778</v>
      </c>
      <c r="F35" s="59">
        <v>200000</v>
      </c>
      <c r="G35" s="59">
        <v>34192</v>
      </c>
      <c r="H35" s="59">
        <v>21638</v>
      </c>
      <c r="I35" s="59">
        <v>0</v>
      </c>
      <c r="J35" s="43">
        <f t="shared" si="1"/>
        <v>255830</v>
      </c>
      <c r="K35" s="59">
        <v>0</v>
      </c>
      <c r="L35" s="59">
        <v>0</v>
      </c>
      <c r="M35" s="59">
        <v>0</v>
      </c>
      <c r="N35" s="43">
        <f>'Attachment B Audited Local Adj.'!D30</f>
        <v>430643</v>
      </c>
      <c r="O35" s="59">
        <v>0</v>
      </c>
      <c r="P35" s="59">
        <v>138870</v>
      </c>
      <c r="Q35" s="59">
        <v>0</v>
      </c>
      <c r="R35" s="34">
        <f t="shared" si="2"/>
        <v>3211121</v>
      </c>
      <c r="S35" s="62">
        <v>494.26</v>
      </c>
      <c r="T35" s="37">
        <f t="shared" si="3"/>
        <v>6497</v>
      </c>
      <c r="U35" s="42"/>
      <c r="V35" s="39"/>
      <c r="W35" s="40"/>
      <c r="X35" s="41"/>
      <c r="Y35" s="41"/>
      <c r="Z35" s="41"/>
      <c r="AA35" s="41"/>
      <c r="AB35" s="41"/>
      <c r="AC35" s="41"/>
      <c r="AD35" s="41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</row>
    <row r="36" spans="1:48" s="36" customFormat="1" x14ac:dyDescent="0.2">
      <c r="A36" s="37" t="s">
        <v>37</v>
      </c>
      <c r="B36" s="34">
        <v>4029959</v>
      </c>
      <c r="C36" s="43">
        <f>'Attachment B Audited Local Adj.'!C12</f>
        <v>0</v>
      </c>
      <c r="D36" s="43">
        <v>80495</v>
      </c>
      <c r="E36" s="34">
        <f t="shared" ref="E36:E57" si="4">SUM(B36:D36)</f>
        <v>4110454</v>
      </c>
      <c r="F36" s="59">
        <v>0</v>
      </c>
      <c r="G36" s="59">
        <v>0</v>
      </c>
      <c r="H36" s="59">
        <v>0</v>
      </c>
      <c r="I36" s="59">
        <v>0</v>
      </c>
      <c r="J36" s="43">
        <f t="shared" ref="J36:J57" si="5">SUM(F36:I36)</f>
        <v>0</v>
      </c>
      <c r="K36" s="59">
        <v>138313</v>
      </c>
      <c r="L36" s="59">
        <v>0</v>
      </c>
      <c r="M36" s="59">
        <v>0</v>
      </c>
      <c r="N36" s="43">
        <f>'Attachment B Audited Local Adj.'!D12</f>
        <v>43349</v>
      </c>
      <c r="O36" s="59">
        <v>128178</v>
      </c>
      <c r="P36" s="59"/>
      <c r="Q36" s="59">
        <v>0</v>
      </c>
      <c r="R36" s="34">
        <f t="shared" ref="R36:R57" si="6">SUM(J36:Q36)+E36</f>
        <v>4420294</v>
      </c>
      <c r="S36" s="61">
        <v>685.05</v>
      </c>
      <c r="T36" s="37">
        <f t="shared" ref="T36:T57" si="7">ROUND(R36/S36,0)</f>
        <v>6453</v>
      </c>
      <c r="U36" s="33"/>
      <c r="V36" s="39"/>
      <c r="W36" s="40"/>
      <c r="X36" s="41"/>
      <c r="Y36" s="41"/>
      <c r="Z36" s="41"/>
      <c r="AA36" s="41"/>
      <c r="AB36" s="41"/>
      <c r="AC36" s="41"/>
      <c r="AD36" s="41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</row>
    <row r="37" spans="1:48" s="36" customFormat="1" x14ac:dyDescent="0.2">
      <c r="A37" s="37" t="s">
        <v>4</v>
      </c>
      <c r="B37" s="38">
        <v>4878739</v>
      </c>
      <c r="C37" s="43">
        <f>'Attachment B Audited Local Adj.'!C15</f>
        <v>41053</v>
      </c>
      <c r="D37" s="43">
        <v>110907</v>
      </c>
      <c r="E37" s="34">
        <f t="shared" si="4"/>
        <v>5030699</v>
      </c>
      <c r="F37" s="59">
        <v>569532</v>
      </c>
      <c r="G37" s="59">
        <v>1596</v>
      </c>
      <c r="H37" s="59">
        <v>116016</v>
      </c>
      <c r="I37" s="59">
        <v>69677</v>
      </c>
      <c r="J37" s="43">
        <f t="shared" si="5"/>
        <v>756821</v>
      </c>
      <c r="K37" s="59">
        <v>0</v>
      </c>
      <c r="L37" s="59">
        <v>0</v>
      </c>
      <c r="M37" s="59">
        <v>0</v>
      </c>
      <c r="N37" s="43">
        <f>'Attachment B Audited Local Adj.'!D15</f>
        <v>262026</v>
      </c>
      <c r="O37" s="59">
        <v>0</v>
      </c>
      <c r="P37" s="59">
        <v>39242</v>
      </c>
      <c r="Q37" s="59">
        <v>0</v>
      </c>
      <c r="R37" s="34">
        <f t="shared" si="6"/>
        <v>6088788</v>
      </c>
      <c r="S37" s="62">
        <v>943.87</v>
      </c>
      <c r="T37" s="37">
        <f t="shared" si="7"/>
        <v>6451</v>
      </c>
      <c r="U37" s="35"/>
      <c r="V37" s="39"/>
      <c r="W37" s="40"/>
      <c r="X37" s="41"/>
      <c r="Y37" s="41"/>
      <c r="Z37" s="41"/>
      <c r="AA37" s="41"/>
      <c r="AB37" s="41"/>
      <c r="AC37" s="41"/>
      <c r="AD37" s="41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</row>
    <row r="38" spans="1:48" s="36" customFormat="1" x14ac:dyDescent="0.2">
      <c r="A38" s="38" t="s">
        <v>76</v>
      </c>
      <c r="B38" s="38">
        <v>3588820</v>
      </c>
      <c r="C38" s="43">
        <f>'Attachment B Audited Local Adj.'!C44</f>
        <v>0</v>
      </c>
      <c r="D38" s="43">
        <v>74176</v>
      </c>
      <c r="E38" s="34">
        <f t="shared" si="4"/>
        <v>3662996</v>
      </c>
      <c r="F38" s="59">
        <v>0</v>
      </c>
      <c r="G38" s="59">
        <v>38396</v>
      </c>
      <c r="H38" s="59">
        <v>61566</v>
      </c>
      <c r="I38" s="59">
        <v>86430</v>
      </c>
      <c r="J38" s="43">
        <f t="shared" si="5"/>
        <v>186392</v>
      </c>
      <c r="K38" s="59">
        <v>0</v>
      </c>
      <c r="L38" s="59">
        <v>0</v>
      </c>
      <c r="M38" s="59">
        <v>50748</v>
      </c>
      <c r="N38" s="43">
        <f>'Attachment B Audited Local Adj.'!D44</f>
        <v>0</v>
      </c>
      <c r="O38" s="59">
        <v>0</v>
      </c>
      <c r="P38" s="59">
        <v>82647</v>
      </c>
      <c r="Q38" s="59">
        <v>0</v>
      </c>
      <c r="R38" s="34">
        <f t="shared" si="6"/>
        <v>3982783</v>
      </c>
      <c r="S38" s="62">
        <v>618.36</v>
      </c>
      <c r="T38" s="37">
        <f t="shared" si="7"/>
        <v>6441</v>
      </c>
      <c r="U38" s="42"/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</row>
    <row r="39" spans="1:48" s="36" customFormat="1" x14ac:dyDescent="0.2">
      <c r="A39" s="37" t="s">
        <v>43</v>
      </c>
      <c r="B39" s="38">
        <v>63053018</v>
      </c>
      <c r="C39" s="43">
        <f>'Attachment B Audited Local Adj.'!C34</f>
        <v>0</v>
      </c>
      <c r="D39" s="43">
        <v>1598561</v>
      </c>
      <c r="E39" s="34">
        <f t="shared" si="4"/>
        <v>64651579</v>
      </c>
      <c r="F39" s="59">
        <v>0</v>
      </c>
      <c r="G39" s="59">
        <v>0</v>
      </c>
      <c r="H39" s="59">
        <v>0</v>
      </c>
      <c r="I39" s="59">
        <v>0</v>
      </c>
      <c r="J39" s="43">
        <f t="shared" si="5"/>
        <v>0</v>
      </c>
      <c r="K39" s="59">
        <v>1417019</v>
      </c>
      <c r="L39" s="59">
        <v>0</v>
      </c>
      <c r="M39" s="59">
        <v>0</v>
      </c>
      <c r="N39" s="43">
        <f>'Attachment B Audited Local Adj.'!D34</f>
        <v>17607623</v>
      </c>
      <c r="O39" s="59">
        <v>0</v>
      </c>
      <c r="P39" s="59">
        <v>3343532</v>
      </c>
      <c r="Q39" s="59">
        <v>0</v>
      </c>
      <c r="R39" s="34">
        <f t="shared" si="6"/>
        <v>87019753</v>
      </c>
      <c r="S39" s="61">
        <v>13565.53</v>
      </c>
      <c r="T39" s="37">
        <f t="shared" si="7"/>
        <v>6415</v>
      </c>
      <c r="U39" s="42"/>
      <c r="V39" s="39"/>
      <c r="W39" s="40"/>
      <c r="X39" s="41"/>
      <c r="Y39" s="41"/>
      <c r="Z39" s="41"/>
      <c r="AA39" s="41"/>
      <c r="AB39" s="41"/>
      <c r="AC39" s="41"/>
      <c r="AD39" s="41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48" s="36" customFormat="1" x14ac:dyDescent="0.2">
      <c r="A40" s="37" t="s">
        <v>13</v>
      </c>
      <c r="B40" s="38">
        <v>2055776</v>
      </c>
      <c r="C40" s="43">
        <f>'Attachment B Audited Local Adj.'!C26</f>
        <v>9846</v>
      </c>
      <c r="D40" s="43">
        <v>45923</v>
      </c>
      <c r="E40" s="34">
        <f t="shared" si="4"/>
        <v>2111545</v>
      </c>
      <c r="F40" s="59">
        <v>100000</v>
      </c>
      <c r="G40" s="59">
        <v>3999</v>
      </c>
      <c r="H40" s="59">
        <v>37281</v>
      </c>
      <c r="I40" s="59">
        <v>16639</v>
      </c>
      <c r="J40" s="43">
        <f t="shared" si="5"/>
        <v>157919</v>
      </c>
      <c r="K40" s="59">
        <v>0</v>
      </c>
      <c r="L40" s="59">
        <v>0</v>
      </c>
      <c r="M40" s="59">
        <v>0</v>
      </c>
      <c r="N40" s="43">
        <f>'Attachment B Audited Local Adj.'!D26</f>
        <v>164724</v>
      </c>
      <c r="O40" s="59">
        <v>0</v>
      </c>
      <c r="P40" s="59">
        <v>70000</v>
      </c>
      <c r="Q40" s="59">
        <v>0</v>
      </c>
      <c r="R40" s="34">
        <f t="shared" si="6"/>
        <v>2504188</v>
      </c>
      <c r="S40" s="61">
        <v>390.83</v>
      </c>
      <c r="T40" s="37">
        <f t="shared" si="7"/>
        <v>6407</v>
      </c>
      <c r="V40" s="39"/>
      <c r="W40" s="40"/>
      <c r="X40" s="41"/>
      <c r="Y40" s="41"/>
      <c r="Z40" s="41"/>
      <c r="AA40" s="41"/>
      <c r="AB40" s="41"/>
      <c r="AC40" s="41"/>
      <c r="AD40" s="41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</row>
    <row r="41" spans="1:48" s="36" customFormat="1" x14ac:dyDescent="0.2">
      <c r="A41" s="37" t="s">
        <v>45</v>
      </c>
      <c r="B41" s="38">
        <v>855153</v>
      </c>
      <c r="C41" s="43">
        <f>'Attachment B Audited Local Adj.'!C43</f>
        <v>0</v>
      </c>
      <c r="D41" s="43">
        <v>27345</v>
      </c>
      <c r="E41" s="34">
        <f t="shared" si="4"/>
        <v>882498</v>
      </c>
      <c r="F41" s="59">
        <v>0</v>
      </c>
      <c r="G41" s="59">
        <v>0</v>
      </c>
      <c r="H41" s="59">
        <v>0</v>
      </c>
      <c r="I41" s="59">
        <v>0</v>
      </c>
      <c r="J41" s="43">
        <f t="shared" si="5"/>
        <v>0</v>
      </c>
      <c r="K41" s="59">
        <v>78390</v>
      </c>
      <c r="L41" s="59">
        <v>0</v>
      </c>
      <c r="M41" s="59">
        <v>0</v>
      </c>
      <c r="N41" s="43">
        <f>'Attachment B Audited Local Adj.'!D43</f>
        <v>528601</v>
      </c>
      <c r="O41" s="59">
        <v>0</v>
      </c>
      <c r="P41" s="59"/>
      <c r="Q41" s="59">
        <v>0</v>
      </c>
      <c r="R41" s="34">
        <f t="shared" si="6"/>
        <v>1489489</v>
      </c>
      <c r="S41" s="61">
        <v>232.72</v>
      </c>
      <c r="T41" s="37">
        <f t="shared" si="7"/>
        <v>6400</v>
      </c>
      <c r="U41" s="42"/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</row>
    <row r="42" spans="1:48" s="36" customFormat="1" x14ac:dyDescent="0.2">
      <c r="A42" s="37" t="s">
        <v>19</v>
      </c>
      <c r="B42" s="38">
        <v>9222601</v>
      </c>
      <c r="C42" s="43">
        <f>'Attachment B Audited Local Adj.'!C37</f>
        <v>0</v>
      </c>
      <c r="D42" s="43">
        <v>183850</v>
      </c>
      <c r="E42" s="34">
        <f t="shared" si="4"/>
        <v>9406451</v>
      </c>
      <c r="F42" s="59">
        <v>80808</v>
      </c>
      <c r="G42" s="59">
        <v>10</v>
      </c>
      <c r="H42" s="59">
        <v>268930</v>
      </c>
      <c r="I42" s="59">
        <v>0</v>
      </c>
      <c r="J42" s="43">
        <f t="shared" si="5"/>
        <v>349748</v>
      </c>
      <c r="K42" s="59">
        <v>0</v>
      </c>
      <c r="L42" s="59">
        <v>0</v>
      </c>
      <c r="M42" s="59">
        <v>0</v>
      </c>
      <c r="N42" s="43">
        <f>'Attachment B Audited Local Adj.'!D37</f>
        <v>0</v>
      </c>
      <c r="O42" s="59">
        <v>8336</v>
      </c>
      <c r="P42" s="59">
        <v>190051</v>
      </c>
      <c r="Q42" s="59">
        <v>0</v>
      </c>
      <c r="R42" s="34">
        <f t="shared" si="6"/>
        <v>9954586</v>
      </c>
      <c r="S42" s="61">
        <v>1564.65</v>
      </c>
      <c r="T42" s="37">
        <f t="shared" si="7"/>
        <v>6362</v>
      </c>
      <c r="U42" s="42"/>
      <c r="V42" s="39"/>
      <c r="W42" s="40"/>
      <c r="X42" s="41"/>
      <c r="Y42" s="41"/>
      <c r="Z42" s="41"/>
      <c r="AA42" s="41"/>
      <c r="AB42" s="41"/>
      <c r="AC42" s="41"/>
      <c r="AD42" s="41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48" s="36" customFormat="1" x14ac:dyDescent="0.2">
      <c r="A43" s="37" t="s">
        <v>32</v>
      </c>
      <c r="B43" s="34">
        <v>8995024</v>
      </c>
      <c r="C43" s="43">
        <f>'Attachment B Audited Local Adj.'!C4</f>
        <v>0</v>
      </c>
      <c r="D43" s="43">
        <v>182946</v>
      </c>
      <c r="E43" s="34">
        <f t="shared" si="4"/>
        <v>9177970</v>
      </c>
      <c r="F43" s="64">
        <v>0</v>
      </c>
      <c r="G43" s="64">
        <v>0</v>
      </c>
      <c r="H43" s="64">
        <v>0</v>
      </c>
      <c r="I43" s="64">
        <v>0</v>
      </c>
      <c r="J43" s="43">
        <f t="shared" si="5"/>
        <v>0</v>
      </c>
      <c r="K43" s="65">
        <v>24281</v>
      </c>
      <c r="L43" s="64">
        <v>0</v>
      </c>
      <c r="M43" s="64">
        <v>0</v>
      </c>
      <c r="N43" s="43">
        <f>'Attachment B Audited Local Adj.'!D4</f>
        <v>262660</v>
      </c>
      <c r="O43" s="64">
        <v>0</v>
      </c>
      <c r="P43" s="64">
        <v>309961</v>
      </c>
      <c r="Q43" s="64">
        <v>0</v>
      </c>
      <c r="R43" s="34">
        <f t="shared" si="6"/>
        <v>9774872</v>
      </c>
      <c r="S43" s="61">
        <v>1556.96</v>
      </c>
      <c r="T43" s="37">
        <f t="shared" si="7"/>
        <v>6278</v>
      </c>
      <c r="U43" s="42"/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</row>
    <row r="44" spans="1:48" s="36" customFormat="1" x14ac:dyDescent="0.2">
      <c r="A44" s="37" t="s">
        <v>8</v>
      </c>
      <c r="B44" s="38">
        <v>30166273</v>
      </c>
      <c r="C44" s="43">
        <f>'Attachment B Audited Local Adj.'!C20</f>
        <v>0</v>
      </c>
      <c r="D44" s="43">
        <v>1098560</v>
      </c>
      <c r="E44" s="34">
        <f t="shared" si="4"/>
        <v>31264833</v>
      </c>
      <c r="F44" s="59">
        <v>0</v>
      </c>
      <c r="G44" s="59">
        <v>19033</v>
      </c>
      <c r="H44" s="59">
        <v>87160</v>
      </c>
      <c r="I44" s="59">
        <v>448699</v>
      </c>
      <c r="J44" s="43">
        <f t="shared" si="5"/>
        <v>554892</v>
      </c>
      <c r="K44" s="59">
        <v>0</v>
      </c>
      <c r="L44" s="59">
        <v>0</v>
      </c>
      <c r="M44" s="59">
        <v>0</v>
      </c>
      <c r="N44" s="43">
        <f>'Attachment B Audited Local Adj.'!D20</f>
        <v>49033</v>
      </c>
      <c r="O44" s="59">
        <v>0</v>
      </c>
      <c r="P44" s="59">
        <v>120314</v>
      </c>
      <c r="Q44" s="59">
        <v>0</v>
      </c>
      <c r="R44" s="34">
        <f t="shared" si="6"/>
        <v>31989072</v>
      </c>
      <c r="S44" s="61">
        <v>5098.28</v>
      </c>
      <c r="T44" s="37">
        <f t="shared" si="7"/>
        <v>6274</v>
      </c>
      <c r="V44" s="39"/>
      <c r="W44" s="40"/>
      <c r="X44" s="41"/>
      <c r="Y44" s="41"/>
      <c r="Z44" s="41"/>
      <c r="AA44" s="41"/>
      <c r="AB44" s="41"/>
      <c r="AC44" s="41"/>
      <c r="AD44" s="41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48" s="36" customFormat="1" x14ac:dyDescent="0.2">
      <c r="A45" s="37" t="s">
        <v>40</v>
      </c>
      <c r="B45" s="38">
        <v>5765472</v>
      </c>
      <c r="C45" s="43">
        <f>'Attachment B Audited Local Adj.'!C24</f>
        <v>0</v>
      </c>
      <c r="D45" s="43">
        <v>120564</v>
      </c>
      <c r="E45" s="34">
        <f t="shared" si="4"/>
        <v>5886036</v>
      </c>
      <c r="F45" s="59">
        <v>0</v>
      </c>
      <c r="G45" s="59">
        <v>0</v>
      </c>
      <c r="H45" s="59">
        <v>0</v>
      </c>
      <c r="I45" s="59">
        <v>0</v>
      </c>
      <c r="J45" s="43">
        <f t="shared" si="5"/>
        <v>0</v>
      </c>
      <c r="K45" s="59">
        <v>47895</v>
      </c>
      <c r="L45" s="59">
        <v>0</v>
      </c>
      <c r="M45" s="59">
        <v>0</v>
      </c>
      <c r="N45" s="43">
        <f>'Attachment B Audited Local Adj.'!D24</f>
        <v>335422</v>
      </c>
      <c r="O45" s="59">
        <v>0</v>
      </c>
      <c r="P45" s="59">
        <v>153169</v>
      </c>
      <c r="Q45" s="59">
        <v>0</v>
      </c>
      <c r="R45" s="34">
        <f t="shared" si="6"/>
        <v>6422522</v>
      </c>
      <c r="S45" s="61">
        <v>1026.05</v>
      </c>
      <c r="T45" s="37">
        <f t="shared" si="7"/>
        <v>6259</v>
      </c>
      <c r="U45" s="15"/>
      <c r="V45" s="39"/>
      <c r="W45" s="40"/>
      <c r="X45" s="41"/>
      <c r="Y45" s="41"/>
      <c r="Z45" s="41"/>
      <c r="AA45" s="41"/>
      <c r="AB45" s="41"/>
      <c r="AC45" s="41"/>
      <c r="AD45" s="41"/>
      <c r="AE45" s="41"/>
      <c r="AF45" s="41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</row>
    <row r="46" spans="1:48" s="36" customFormat="1" x14ac:dyDescent="0.2">
      <c r="A46" s="37" t="s">
        <v>47</v>
      </c>
      <c r="B46" s="34">
        <v>9676149</v>
      </c>
      <c r="C46" s="43">
        <f>'Attachment B Audited Local Adj.'!C48</f>
        <v>0</v>
      </c>
      <c r="D46" s="43">
        <v>269429</v>
      </c>
      <c r="E46" s="34">
        <f t="shared" si="4"/>
        <v>9945578</v>
      </c>
      <c r="F46" s="59">
        <v>0</v>
      </c>
      <c r="G46" s="59">
        <v>0</v>
      </c>
      <c r="H46" s="59">
        <v>0</v>
      </c>
      <c r="I46" s="59">
        <v>0</v>
      </c>
      <c r="J46" s="43">
        <f t="shared" si="5"/>
        <v>0</v>
      </c>
      <c r="K46" s="59">
        <v>140090</v>
      </c>
      <c r="L46" s="59">
        <v>0</v>
      </c>
      <c r="M46" s="59">
        <v>0</v>
      </c>
      <c r="N46" s="43">
        <f>'Attachment B Audited Local Adj.'!D48</f>
        <v>3880553</v>
      </c>
      <c r="O46" s="59">
        <v>0</v>
      </c>
      <c r="P46" s="59">
        <v>275000</v>
      </c>
      <c r="Q46" s="59">
        <v>0</v>
      </c>
      <c r="R46" s="34">
        <f t="shared" si="6"/>
        <v>14241221</v>
      </c>
      <c r="S46" s="61">
        <v>2279.9699999999998</v>
      </c>
      <c r="T46" s="37">
        <f t="shared" si="7"/>
        <v>6246</v>
      </c>
      <c r="U46" s="42"/>
      <c r="V46" s="39"/>
      <c r="W46" s="40"/>
      <c r="X46" s="41"/>
      <c r="Y46" s="41"/>
      <c r="Z46" s="41"/>
      <c r="AA46" s="41"/>
      <c r="AB46" s="41"/>
      <c r="AC46" s="41"/>
      <c r="AD46" s="41"/>
      <c r="AE46" s="41"/>
      <c r="AF46" s="41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48" s="36" customFormat="1" x14ac:dyDescent="0.2">
      <c r="A47" s="37" t="s">
        <v>48</v>
      </c>
      <c r="B47" s="34">
        <v>5307027</v>
      </c>
      <c r="C47" s="43">
        <f>'Attachment B Audited Local Adj.'!C54</f>
        <v>0</v>
      </c>
      <c r="D47" s="43">
        <v>139973</v>
      </c>
      <c r="E47" s="34">
        <f t="shared" si="4"/>
        <v>5447000</v>
      </c>
      <c r="F47" s="64">
        <v>0</v>
      </c>
      <c r="G47" s="64">
        <v>0</v>
      </c>
      <c r="H47" s="64">
        <v>0</v>
      </c>
      <c r="I47" s="64">
        <v>0</v>
      </c>
      <c r="J47" s="43">
        <f t="shared" si="5"/>
        <v>0</v>
      </c>
      <c r="K47" s="65">
        <v>16814</v>
      </c>
      <c r="L47" s="65">
        <v>0</v>
      </c>
      <c r="M47" s="65">
        <v>0</v>
      </c>
      <c r="N47" s="43">
        <f>'Attachment B Audited Local Adj.'!D54</f>
        <v>1621490</v>
      </c>
      <c r="O47" s="64">
        <v>7542</v>
      </c>
      <c r="P47" s="65">
        <v>179373</v>
      </c>
      <c r="Q47" s="64">
        <v>0</v>
      </c>
      <c r="R47" s="34">
        <f t="shared" si="6"/>
        <v>7272219</v>
      </c>
      <c r="S47" s="61">
        <v>1165.24</v>
      </c>
      <c r="T47" s="37">
        <f t="shared" si="7"/>
        <v>6241</v>
      </c>
      <c r="U47" s="42"/>
      <c r="V47" s="39"/>
      <c r="W47" s="40"/>
      <c r="X47" s="41"/>
      <c r="Y47" s="41"/>
      <c r="Z47" s="41"/>
      <c r="AA47" s="41"/>
      <c r="AB47" s="41"/>
      <c r="AC47" s="41"/>
      <c r="AD47" s="41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48" s="36" customFormat="1" x14ac:dyDescent="0.2">
      <c r="A48" s="37" t="s">
        <v>50</v>
      </c>
      <c r="B48" s="34">
        <v>6441571</v>
      </c>
      <c r="C48" s="43">
        <f>'Attachment B Audited Local Adj.'!C56</f>
        <v>0</v>
      </c>
      <c r="D48" s="43">
        <v>209892</v>
      </c>
      <c r="E48" s="34">
        <f t="shared" si="4"/>
        <v>6651463</v>
      </c>
      <c r="F48" s="64">
        <v>0</v>
      </c>
      <c r="G48" s="64">
        <v>0</v>
      </c>
      <c r="H48" s="64">
        <v>0</v>
      </c>
      <c r="I48" s="64">
        <v>0</v>
      </c>
      <c r="J48" s="43">
        <f t="shared" si="5"/>
        <v>0</v>
      </c>
      <c r="K48" s="65">
        <v>102070</v>
      </c>
      <c r="L48" s="65">
        <v>0</v>
      </c>
      <c r="M48" s="65">
        <v>0</v>
      </c>
      <c r="N48" s="43">
        <f>'Attachment B Audited Local Adj.'!D56</f>
        <v>3259328</v>
      </c>
      <c r="O48" s="64">
        <v>0</v>
      </c>
      <c r="P48" s="65">
        <v>166966</v>
      </c>
      <c r="Q48" s="64">
        <v>0</v>
      </c>
      <c r="R48" s="34">
        <f t="shared" si="6"/>
        <v>10179827</v>
      </c>
      <c r="S48" s="61">
        <v>1631.5</v>
      </c>
      <c r="T48" s="37">
        <f t="shared" si="7"/>
        <v>6240</v>
      </c>
      <c r="V48" s="39"/>
      <c r="W48" s="40"/>
      <c r="X48" s="41"/>
      <c r="Y48" s="41"/>
      <c r="Z48" s="41"/>
      <c r="AA48" s="41"/>
      <c r="AB48" s="41"/>
      <c r="AC48" s="41"/>
      <c r="AD48" s="41"/>
      <c r="AE48" s="41"/>
      <c r="AF48" s="41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</row>
    <row r="49" spans="1:48" s="36" customFormat="1" x14ac:dyDescent="0.2">
      <c r="A49" s="37" t="s">
        <v>38</v>
      </c>
      <c r="B49" s="34">
        <v>6515402</v>
      </c>
      <c r="C49" s="43">
        <f>'Attachment B Audited Local Adj.'!C13</f>
        <v>0</v>
      </c>
      <c r="D49" s="43">
        <v>137810</v>
      </c>
      <c r="E49" s="34">
        <f t="shared" si="4"/>
        <v>6653212</v>
      </c>
      <c r="F49" s="59">
        <v>0</v>
      </c>
      <c r="G49" s="59">
        <v>0</v>
      </c>
      <c r="H49" s="59">
        <v>0</v>
      </c>
      <c r="I49" s="59">
        <v>0</v>
      </c>
      <c r="J49" s="43">
        <f t="shared" si="5"/>
        <v>0</v>
      </c>
      <c r="K49" s="59">
        <v>56722</v>
      </c>
      <c r="L49" s="59">
        <v>0</v>
      </c>
      <c r="M49" s="59">
        <v>0</v>
      </c>
      <c r="N49" s="43">
        <f>'Attachment B Audited Local Adj.'!D13</f>
        <v>303649</v>
      </c>
      <c r="O49" s="59">
        <v>50586</v>
      </c>
      <c r="P49" s="59">
        <v>75000</v>
      </c>
      <c r="Q49" s="59">
        <v>0</v>
      </c>
      <c r="R49" s="34">
        <f t="shared" si="6"/>
        <v>7139169</v>
      </c>
      <c r="S49" s="61">
        <v>1146.83</v>
      </c>
      <c r="T49" s="37">
        <f t="shared" si="7"/>
        <v>6225</v>
      </c>
      <c r="U49" s="42"/>
      <c r="V49" s="39"/>
      <c r="W49" s="40"/>
      <c r="X49" s="41"/>
      <c r="Y49" s="41"/>
      <c r="Z49" s="41"/>
      <c r="AA49" s="41"/>
      <c r="AB49" s="41"/>
      <c r="AC49" s="41"/>
      <c r="AD49" s="41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</row>
    <row r="50" spans="1:48" s="36" customFormat="1" x14ac:dyDescent="0.2">
      <c r="A50" s="37" t="s">
        <v>33</v>
      </c>
      <c r="B50" s="38">
        <v>1308991</v>
      </c>
      <c r="C50" s="43">
        <f>'Attachment B Audited Local Adj.'!C5</f>
        <v>0</v>
      </c>
      <c r="D50" s="43">
        <v>26560</v>
      </c>
      <c r="E50" s="34">
        <f t="shared" si="4"/>
        <v>1335551</v>
      </c>
      <c r="F50" s="59">
        <v>0</v>
      </c>
      <c r="G50" s="59">
        <v>0</v>
      </c>
      <c r="H50" s="59">
        <v>0</v>
      </c>
      <c r="I50" s="59">
        <v>0</v>
      </c>
      <c r="J50" s="43">
        <f t="shared" si="5"/>
        <v>0</v>
      </c>
      <c r="K50" s="59">
        <v>30674</v>
      </c>
      <c r="L50" s="59">
        <v>0</v>
      </c>
      <c r="M50" s="59">
        <v>0</v>
      </c>
      <c r="N50" s="43">
        <f>'Attachment B Audited Local Adj.'!D5</f>
        <v>35043</v>
      </c>
      <c r="O50" s="59">
        <v>0</v>
      </c>
      <c r="P50" s="59"/>
      <c r="Q50" s="59">
        <v>0</v>
      </c>
      <c r="R50" s="34">
        <f t="shared" si="6"/>
        <v>1401268</v>
      </c>
      <c r="S50" s="61">
        <v>226.04</v>
      </c>
      <c r="T50" s="37">
        <f t="shared" si="7"/>
        <v>6199</v>
      </c>
      <c r="U50" s="42"/>
      <c r="V50" s="39"/>
      <c r="W50" s="40"/>
      <c r="X50" s="41"/>
      <c r="Y50" s="41"/>
      <c r="Z50" s="41"/>
      <c r="AA50" s="41"/>
      <c r="AB50" s="41"/>
      <c r="AC50" s="41"/>
      <c r="AD50" s="41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s="36" customFormat="1" x14ac:dyDescent="0.2">
      <c r="A51" s="37" t="s">
        <v>80</v>
      </c>
      <c r="B51" s="38">
        <v>31826586</v>
      </c>
      <c r="C51" s="43">
        <f>'Attachment B Audited Local Adj.'!C35</f>
        <v>0</v>
      </c>
      <c r="D51" s="43">
        <v>852537</v>
      </c>
      <c r="E51" s="34">
        <f t="shared" si="4"/>
        <v>32679123</v>
      </c>
      <c r="F51" s="59">
        <v>0</v>
      </c>
      <c r="G51" s="59">
        <v>0</v>
      </c>
      <c r="H51" s="59">
        <v>0</v>
      </c>
      <c r="I51" s="59">
        <v>0</v>
      </c>
      <c r="J51" s="43">
        <f t="shared" si="5"/>
        <v>0</v>
      </c>
      <c r="K51" s="59">
        <v>410624</v>
      </c>
      <c r="L51" s="59">
        <v>0</v>
      </c>
      <c r="M51" s="59">
        <v>0</v>
      </c>
      <c r="N51" s="43">
        <f>'Attachment B Audited Local Adj.'!D35</f>
        <v>11005425</v>
      </c>
      <c r="O51" s="59">
        <v>41575</v>
      </c>
      <c r="P51" s="59">
        <v>443359</v>
      </c>
      <c r="Q51" s="59">
        <v>0</v>
      </c>
      <c r="R51" s="34">
        <f t="shared" si="6"/>
        <v>44580106</v>
      </c>
      <c r="S51" s="61">
        <v>7203.5</v>
      </c>
      <c r="T51" s="37">
        <f t="shared" si="7"/>
        <v>6189</v>
      </c>
      <c r="U51" s="15" t="s">
        <v>53</v>
      </c>
      <c r="V51" s="39"/>
      <c r="W51" s="40"/>
      <c r="X51" s="41"/>
      <c r="Y51" s="41"/>
      <c r="Z51" s="41"/>
      <c r="AA51" s="41"/>
      <c r="AB51" s="41"/>
      <c r="AC51" s="41"/>
      <c r="AD51" s="41"/>
      <c r="AE51" s="41"/>
      <c r="AF51" s="41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</row>
    <row r="52" spans="1:48" s="36" customFormat="1" x14ac:dyDescent="0.2">
      <c r="A52" s="37" t="s">
        <v>49</v>
      </c>
      <c r="B52" s="34">
        <v>16228481</v>
      </c>
      <c r="C52" s="43">
        <f>'Attachment B Audited Local Adj.'!C55</f>
        <v>0</v>
      </c>
      <c r="D52" s="43">
        <v>341330</v>
      </c>
      <c r="E52" s="34">
        <f t="shared" si="4"/>
        <v>16569811</v>
      </c>
      <c r="F52" s="64">
        <v>0</v>
      </c>
      <c r="G52" s="64">
        <v>0</v>
      </c>
      <c r="H52" s="64">
        <v>0</v>
      </c>
      <c r="I52" s="64">
        <v>0</v>
      </c>
      <c r="J52" s="43">
        <f t="shared" si="5"/>
        <v>0</v>
      </c>
      <c r="K52" s="65">
        <v>130324</v>
      </c>
      <c r="L52" s="65">
        <v>0</v>
      </c>
      <c r="M52" s="65">
        <v>0</v>
      </c>
      <c r="N52" s="43">
        <f>'Attachment B Audited Local Adj.'!D55</f>
        <v>1047979</v>
      </c>
      <c r="O52" s="64">
        <v>0</v>
      </c>
      <c r="P52" s="65">
        <v>219833</v>
      </c>
      <c r="Q52" s="64">
        <v>0</v>
      </c>
      <c r="R52" s="34">
        <f t="shared" si="6"/>
        <v>17967947</v>
      </c>
      <c r="S52" s="61">
        <v>2905.56</v>
      </c>
      <c r="T52" s="37">
        <f t="shared" si="7"/>
        <v>6184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s="36" customFormat="1" x14ac:dyDescent="0.2">
      <c r="A53" s="37" t="s">
        <v>42</v>
      </c>
      <c r="B53" s="38">
        <v>6839581</v>
      </c>
      <c r="C53" s="43">
        <f>'Attachment B Audited Local Adj.'!C32</f>
        <v>0</v>
      </c>
      <c r="D53" s="43">
        <v>177736</v>
      </c>
      <c r="E53" s="34">
        <f t="shared" si="4"/>
        <v>7017317</v>
      </c>
      <c r="F53" s="59">
        <v>0</v>
      </c>
      <c r="G53" s="59">
        <v>0</v>
      </c>
      <c r="H53" s="59">
        <v>0</v>
      </c>
      <c r="I53" s="59">
        <v>0</v>
      </c>
      <c r="J53" s="43">
        <f t="shared" si="5"/>
        <v>0</v>
      </c>
      <c r="K53" s="65">
        <v>138988</v>
      </c>
      <c r="L53" s="65">
        <v>0</v>
      </c>
      <c r="M53" s="65">
        <v>0</v>
      </c>
      <c r="N53" s="43">
        <f>'Attachment B Audited Local Adj.'!D32</f>
        <v>2077160</v>
      </c>
      <c r="O53" s="64">
        <v>0</v>
      </c>
      <c r="P53" s="64"/>
      <c r="Q53" s="64">
        <v>0</v>
      </c>
      <c r="R53" s="34">
        <f t="shared" si="6"/>
        <v>9233465</v>
      </c>
      <c r="S53" s="61">
        <v>1499.62</v>
      </c>
      <c r="T53" s="37">
        <f t="shared" si="7"/>
        <v>6157</v>
      </c>
      <c r="U53" s="42"/>
      <c r="V53" s="39"/>
      <c r="W53" s="40"/>
      <c r="X53" s="41"/>
      <c r="Y53" s="41"/>
      <c r="Z53" s="41"/>
      <c r="AA53" s="41"/>
      <c r="AB53" s="41"/>
      <c r="AC53" s="41"/>
      <c r="AD53" s="41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1:48" s="36" customFormat="1" x14ac:dyDescent="0.2">
      <c r="A54" s="37" t="s">
        <v>41</v>
      </c>
      <c r="B54" s="38">
        <v>3527638</v>
      </c>
      <c r="C54" s="43">
        <f>'Attachment B Audited Local Adj.'!C27</f>
        <v>0</v>
      </c>
      <c r="D54" s="43">
        <v>120170</v>
      </c>
      <c r="E54" s="34">
        <f t="shared" si="4"/>
        <v>3647808</v>
      </c>
      <c r="F54" s="59">
        <v>0</v>
      </c>
      <c r="G54" s="59">
        <v>0</v>
      </c>
      <c r="H54" s="59">
        <v>0</v>
      </c>
      <c r="I54" s="59">
        <v>0</v>
      </c>
      <c r="J54" s="43">
        <f t="shared" si="5"/>
        <v>0</v>
      </c>
      <c r="K54" s="59">
        <v>43672</v>
      </c>
      <c r="L54" s="59">
        <v>0</v>
      </c>
      <c r="M54" s="59">
        <v>0</v>
      </c>
      <c r="N54" s="43">
        <f>'Attachment B Audited Local Adj.'!D27</f>
        <v>2012309</v>
      </c>
      <c r="O54" s="59">
        <v>0</v>
      </c>
      <c r="P54" s="59"/>
      <c r="Q54" s="59">
        <v>0</v>
      </c>
      <c r="R54" s="34">
        <f t="shared" si="6"/>
        <v>5703789</v>
      </c>
      <c r="S54" s="61">
        <v>931.71</v>
      </c>
      <c r="T54" s="37">
        <f t="shared" si="7"/>
        <v>6122</v>
      </c>
      <c r="U54" s="15"/>
      <c r="V54" s="39"/>
      <c r="W54" s="40"/>
      <c r="X54" s="41"/>
      <c r="Y54" s="41"/>
      <c r="Z54" s="41"/>
      <c r="AA54" s="41"/>
      <c r="AB54" s="41"/>
      <c r="AC54" s="41"/>
      <c r="AD54" s="41"/>
      <c r="AE54" s="41"/>
      <c r="AF54" s="41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s="36" customFormat="1" x14ac:dyDescent="0.2">
      <c r="A55" s="37" t="s">
        <v>39</v>
      </c>
      <c r="B55" s="34">
        <v>10142297</v>
      </c>
      <c r="C55" s="43">
        <f>'Attachment B Audited Local Adj.'!C16</f>
        <v>0</v>
      </c>
      <c r="D55" s="43">
        <v>204396</v>
      </c>
      <c r="E55" s="34">
        <f t="shared" si="4"/>
        <v>10346693</v>
      </c>
      <c r="F55" s="59">
        <v>0</v>
      </c>
      <c r="G55" s="59">
        <v>0</v>
      </c>
      <c r="H55" s="63">
        <v>0</v>
      </c>
      <c r="I55" s="59">
        <v>0</v>
      </c>
      <c r="J55" s="43">
        <f t="shared" si="5"/>
        <v>0</v>
      </c>
      <c r="K55" s="59">
        <v>83941</v>
      </c>
      <c r="L55" s="59">
        <v>0</v>
      </c>
      <c r="M55" s="59">
        <v>0</v>
      </c>
      <c r="N55" s="43">
        <f>'Attachment B Audited Local Adj.'!D16</f>
        <v>200829</v>
      </c>
      <c r="O55" s="59">
        <v>0</v>
      </c>
      <c r="P55" s="59"/>
      <c r="Q55" s="59">
        <v>0</v>
      </c>
      <c r="R55" s="34">
        <f t="shared" si="6"/>
        <v>10631463</v>
      </c>
      <c r="S55" s="61">
        <v>1739.51</v>
      </c>
      <c r="T55" s="37">
        <f t="shared" si="7"/>
        <v>6112</v>
      </c>
      <c r="V55" s="39"/>
      <c r="W55" s="40"/>
      <c r="X55" s="41"/>
      <c r="Y55" s="41"/>
      <c r="Z55" s="41"/>
      <c r="AA55" s="41"/>
      <c r="AB55" s="41"/>
      <c r="AC55" s="41"/>
      <c r="AD55" s="41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s="36" customFormat="1" x14ac:dyDescent="0.2">
      <c r="A56" s="37" t="s">
        <v>27</v>
      </c>
      <c r="B56" s="38">
        <v>1070529</v>
      </c>
      <c r="C56" s="43">
        <f>'Attachment B Audited Local Adj.'!C49</f>
        <v>242</v>
      </c>
      <c r="D56" s="43">
        <v>22116</v>
      </c>
      <c r="E56" s="34">
        <f t="shared" si="4"/>
        <v>1092887</v>
      </c>
      <c r="F56" s="59">
        <v>34875</v>
      </c>
      <c r="G56" s="59">
        <v>5582</v>
      </c>
      <c r="H56" s="59">
        <v>4647</v>
      </c>
      <c r="I56" s="59">
        <v>0</v>
      </c>
      <c r="J56" s="43">
        <f t="shared" si="5"/>
        <v>45104</v>
      </c>
      <c r="K56" s="59">
        <v>0</v>
      </c>
      <c r="L56" s="59">
        <v>0</v>
      </c>
      <c r="M56" s="59">
        <v>0</v>
      </c>
      <c r="N56" s="43">
        <f>'Attachment B Audited Local Adj.'!D49</f>
        <v>8589</v>
      </c>
      <c r="O56" s="59">
        <v>0</v>
      </c>
      <c r="P56" s="59"/>
      <c r="Q56" s="59">
        <v>0</v>
      </c>
      <c r="R56" s="34">
        <f t="shared" si="6"/>
        <v>1146580</v>
      </c>
      <c r="S56" s="61">
        <v>188.22</v>
      </c>
      <c r="T56" s="37">
        <f t="shared" si="7"/>
        <v>6092</v>
      </c>
      <c r="U56" s="32"/>
      <c r="V56" s="39"/>
      <c r="W56" s="40"/>
      <c r="X56" s="41"/>
      <c r="Y56" s="41"/>
      <c r="Z56" s="41"/>
      <c r="AA56" s="41"/>
      <c r="AB56" s="41"/>
      <c r="AC56" s="41"/>
      <c r="AD56" s="41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</row>
    <row r="57" spans="1:48" s="36" customFormat="1" x14ac:dyDescent="0.2">
      <c r="A57" s="37" t="s">
        <v>78</v>
      </c>
      <c r="B57" s="34">
        <v>2656852</v>
      </c>
      <c r="C57" s="43">
        <f>'Attachment B Audited Local Adj.'!C57</f>
        <v>0</v>
      </c>
      <c r="D57" s="43">
        <v>85196</v>
      </c>
      <c r="E57" s="34">
        <f t="shared" si="4"/>
        <v>2742048</v>
      </c>
      <c r="F57" s="64">
        <v>0</v>
      </c>
      <c r="G57" s="64">
        <v>0</v>
      </c>
      <c r="H57" s="64">
        <v>0</v>
      </c>
      <c r="I57" s="64">
        <v>0</v>
      </c>
      <c r="J57" s="43">
        <f t="shared" si="5"/>
        <v>0</v>
      </c>
      <c r="K57" s="65">
        <v>0</v>
      </c>
      <c r="L57" s="65">
        <v>0</v>
      </c>
      <c r="M57" s="65">
        <v>0</v>
      </c>
      <c r="N57" s="43">
        <f>'Attachment B Audited Local Adj.'!D57</f>
        <v>1654355</v>
      </c>
      <c r="O57" s="64">
        <v>0</v>
      </c>
      <c r="P57" s="64">
        <v>0</v>
      </c>
      <c r="Q57" s="64">
        <v>0</v>
      </c>
      <c r="R57" s="34">
        <f t="shared" si="6"/>
        <v>4396403</v>
      </c>
      <c r="S57" s="61">
        <v>725.06</v>
      </c>
      <c r="T57" s="37">
        <f t="shared" si="7"/>
        <v>6064</v>
      </c>
      <c r="U57" s="15"/>
      <c r="V57" s="39"/>
      <c r="W57" s="40"/>
      <c r="X57" s="41"/>
      <c r="Y57" s="41"/>
      <c r="Z57" s="41"/>
      <c r="AA57" s="41"/>
      <c r="AB57" s="41"/>
      <c r="AC57" s="41"/>
      <c r="AD57" s="41"/>
      <c r="AE57" s="41"/>
      <c r="AF57" s="41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ht="13.5" thickBot="1" x14ac:dyDescent="0.25">
      <c r="A58" s="16" t="s">
        <v>55</v>
      </c>
      <c r="B58" s="19">
        <f t="shared" ref="B58:S58" si="8">SUM(B4:B57)</f>
        <v>1198330797</v>
      </c>
      <c r="C58" s="19">
        <f t="shared" si="8"/>
        <v>438886</v>
      </c>
      <c r="D58" s="19">
        <f t="shared" si="8"/>
        <v>35561626</v>
      </c>
      <c r="E58" s="19">
        <f t="shared" si="8"/>
        <v>1234331309</v>
      </c>
      <c r="F58" s="19">
        <f t="shared" si="8"/>
        <v>485980006</v>
      </c>
      <c r="G58" s="19">
        <f t="shared" si="8"/>
        <v>5011440</v>
      </c>
      <c r="H58" s="19">
        <f t="shared" si="8"/>
        <v>7504764</v>
      </c>
      <c r="I58" s="19">
        <f t="shared" si="8"/>
        <v>15700090</v>
      </c>
      <c r="J58" s="19">
        <f t="shared" si="8"/>
        <v>514196300</v>
      </c>
      <c r="K58" s="19">
        <f t="shared" si="8"/>
        <v>6986845</v>
      </c>
      <c r="L58" s="19">
        <f t="shared" si="8"/>
        <v>402812</v>
      </c>
      <c r="M58" s="19">
        <f t="shared" si="8"/>
        <v>53358</v>
      </c>
      <c r="N58" s="19">
        <f t="shared" si="8"/>
        <v>81924614</v>
      </c>
      <c r="O58" s="19">
        <f t="shared" si="8"/>
        <v>5294751</v>
      </c>
      <c r="P58" s="19">
        <f t="shared" si="8"/>
        <v>13767626</v>
      </c>
      <c r="Q58" s="19">
        <f t="shared" si="8"/>
        <v>0</v>
      </c>
      <c r="R58" s="19">
        <f t="shared" si="8"/>
        <v>1856957615</v>
      </c>
      <c r="S58" s="50">
        <f t="shared" si="8"/>
        <v>258753.9199999999</v>
      </c>
      <c r="T58" s="18"/>
      <c r="U58" s="27"/>
      <c r="V58" s="28"/>
      <c r="W58" s="28"/>
      <c r="X58" s="28"/>
      <c r="Y58" s="28"/>
      <c r="Z58" s="28"/>
      <c r="AA58" s="28"/>
      <c r="AB58" s="28"/>
      <c r="AC58" s="28"/>
      <c r="AD58" s="28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ht="13.5" thickTop="1" x14ac:dyDescent="0.2">
      <c r="A59" s="79" t="s">
        <v>95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53"/>
      <c r="T59" s="12"/>
      <c r="U59" s="7"/>
      <c r="V59" s="7"/>
      <c r="W59" s="7"/>
      <c r="X59" s="7"/>
      <c r="Y59" s="7"/>
      <c r="Z59" s="7"/>
      <c r="AA59" s="7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/>
      <c r="AV59"/>
    </row>
    <row r="60" spans="1:48" s="9" customFormat="1" x14ac:dyDescent="0.2">
      <c r="A60" s="71" t="s">
        <v>89</v>
      </c>
      <c r="B60" s="72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4"/>
      <c r="T60" s="12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17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</row>
    <row r="61" spans="1:48" x14ac:dyDescent="0.2">
      <c r="A61" s="73" t="s">
        <v>90</v>
      </c>
      <c r="B61" s="74">
        <v>12937.7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49"/>
      <c r="T61" s="12"/>
      <c r="U61" s="29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17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/>
      <c r="AV61"/>
    </row>
    <row r="62" spans="1:48" x14ac:dyDescent="0.2">
      <c r="A62" s="73" t="s">
        <v>91</v>
      </c>
      <c r="B62" s="75">
        <v>7593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2"/>
      <c r="U62" s="56"/>
      <c r="V62" s="7"/>
      <c r="W62" s="7"/>
      <c r="X62" s="7"/>
      <c r="Y62" s="7"/>
      <c r="Z62" s="7"/>
      <c r="AA62" s="7"/>
      <c r="AB62" s="7"/>
      <c r="AC62" s="7"/>
      <c r="AD62" s="7"/>
      <c r="AE62" s="17"/>
      <c r="AF62" s="7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/>
      <c r="AV62"/>
    </row>
    <row r="63" spans="1:48" x14ac:dyDescent="0.2">
      <c r="A63" s="73" t="s">
        <v>92</v>
      </c>
      <c r="B63" s="75">
        <v>6189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51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/>
      <c r="AV63"/>
    </row>
    <row r="64" spans="1:48" x14ac:dyDescent="0.2">
      <c r="A64" s="76" t="s">
        <v>93</v>
      </c>
      <c r="B64" s="77">
        <v>1404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1"/>
      <c r="T64" s="6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/>
      <c r="AV64"/>
    </row>
    <row r="65" spans="1:48" x14ac:dyDescent="0.2">
      <c r="A65" s="76" t="s">
        <v>94</v>
      </c>
      <c r="B65" s="78">
        <v>0.22689999999999999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1"/>
      <c r="T65" s="20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</row>
    <row r="66" spans="1:4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2"/>
      <c r="T66" s="6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2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</row>
    <row r="68" spans="1:4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2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</row>
    <row r="69" spans="1:4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2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</row>
    <row r="70" spans="1:4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</row>
    <row r="71" spans="1:4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</row>
    <row r="72" spans="1:4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</row>
    <row r="73" spans="1:4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</row>
    <row r="74" spans="1:4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</row>
    <row r="75" spans="1:4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</row>
    <row r="76" spans="1:4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</row>
    <row r="77" spans="1:4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</row>
    <row r="78" spans="1:4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</row>
    <row r="79" spans="1:4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</row>
    <row r="80" spans="1:48" x14ac:dyDescent="0.2">
      <c r="A80" s="35"/>
      <c r="C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</row>
    <row r="81" spans="1:48" x14ac:dyDescent="0.2">
      <c r="A81" s="35"/>
      <c r="C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</row>
  </sheetData>
  <sortState xmlns:xlrd2="http://schemas.microsoft.com/office/spreadsheetml/2017/richdata2" ref="A4:AW57">
    <sortCondition descending="1" ref="T4:T57"/>
  </sortState>
  <mergeCells count="1">
    <mergeCell ref="A1:F1"/>
  </mergeCells>
  <phoneticPr fontId="0" type="noConversion"/>
  <printOptions horizontalCentered="1"/>
  <pageMargins left="0" right="0.1" top="0.5" bottom="0" header="0.25" footer="0"/>
  <pageSetup scale="82" orientation="portrait" r:id="rId1"/>
  <headerFooter alignWithMargins="0">
    <oddFooter xml:space="preserve">&amp;CPage &amp;P of 3
</oddFooter>
  </headerFooter>
  <colBreaks count="2" manualBreakCount="2">
    <brk id="6" max="66" man="1"/>
    <brk id="13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zoomScaleNormal="100" workbookViewId="0">
      <pane xSplit="1" ySplit="3" topLeftCell="B4" activePane="bottomRight" state="frozen"/>
      <selection activeCell="U58" sqref="U58"/>
      <selection pane="topRight" activeCell="U58" sqref="U58"/>
      <selection pane="bottomLeft" activeCell="U58" sqref="U58"/>
      <selection pane="bottomRight" activeCell="A3" sqref="A3"/>
    </sheetView>
  </sheetViews>
  <sheetFormatPr defaultRowHeight="12.75" x14ac:dyDescent="0.2"/>
  <cols>
    <col min="1" max="1" width="25.7109375" style="36" customWidth="1"/>
    <col min="2" max="3" width="15.42578125" style="13" customWidth="1"/>
    <col min="4" max="4" width="13.140625" style="13" customWidth="1"/>
    <col min="5" max="5" width="19.42578125" style="13" customWidth="1"/>
    <col min="6" max="6" width="15" style="36" bestFit="1" customWidth="1"/>
    <col min="7" max="16384" width="9.140625" style="36"/>
  </cols>
  <sheetData>
    <row r="1" spans="1:6" ht="38.25" customHeight="1" x14ac:dyDescent="0.2">
      <c r="A1" s="70" t="s">
        <v>96</v>
      </c>
      <c r="B1" s="70"/>
      <c r="C1" s="70"/>
      <c r="D1" s="70"/>
      <c r="E1" s="70"/>
    </row>
    <row r="2" spans="1:6" x14ac:dyDescent="0.2">
      <c r="A2" s="3"/>
      <c r="B2" s="14" t="s">
        <v>84</v>
      </c>
      <c r="C2" s="14" t="s">
        <v>85</v>
      </c>
      <c r="D2" s="14" t="s">
        <v>86</v>
      </c>
      <c r="E2" s="14" t="s">
        <v>87</v>
      </c>
    </row>
    <row r="3" spans="1:6" ht="39" thickBot="1" x14ac:dyDescent="0.25">
      <c r="A3" s="86" t="s">
        <v>99</v>
      </c>
      <c r="B3" s="85" t="s">
        <v>119</v>
      </c>
      <c r="C3" s="85" t="s">
        <v>120</v>
      </c>
      <c r="D3" s="85" t="s">
        <v>121</v>
      </c>
      <c r="E3" s="87" t="s">
        <v>122</v>
      </c>
    </row>
    <row r="4" spans="1:6" ht="13.5" thickTop="1" x14ac:dyDescent="0.2">
      <c r="A4" s="37" t="s">
        <v>32</v>
      </c>
      <c r="B4" s="22">
        <v>8995024</v>
      </c>
      <c r="C4" s="22">
        <v>8995024</v>
      </c>
      <c r="D4" s="22">
        <f>B4-C4</f>
        <v>0</v>
      </c>
      <c r="E4" s="22">
        <f>IF(D4&gt;1,D4,0)</f>
        <v>0</v>
      </c>
      <c r="F4" s="13"/>
    </row>
    <row r="5" spans="1:6" x14ac:dyDescent="0.2">
      <c r="A5" s="4" t="s">
        <v>33</v>
      </c>
      <c r="B5" s="22">
        <v>1308991</v>
      </c>
      <c r="C5" s="22">
        <v>1308991</v>
      </c>
      <c r="D5" s="22">
        <f t="shared" ref="D5:D57" si="0">B5-C5</f>
        <v>0</v>
      </c>
      <c r="E5" s="22">
        <f t="shared" ref="E5:E57" si="1">IF(D5&gt;1,D5,0)</f>
        <v>0</v>
      </c>
      <c r="F5" s="13"/>
    </row>
    <row r="6" spans="1:6" x14ac:dyDescent="0.2">
      <c r="A6" s="4" t="s">
        <v>0</v>
      </c>
      <c r="B6" s="22">
        <v>4430339</v>
      </c>
      <c r="C6" s="22">
        <v>4359959</v>
      </c>
      <c r="D6" s="22">
        <f t="shared" si="0"/>
        <v>70380</v>
      </c>
      <c r="E6" s="22">
        <f t="shared" si="1"/>
        <v>70380</v>
      </c>
      <c r="F6" s="13"/>
    </row>
    <row r="7" spans="1:6" x14ac:dyDescent="0.2">
      <c r="A7" s="4" t="s">
        <v>1</v>
      </c>
      <c r="B7" s="22">
        <v>331166535</v>
      </c>
      <c r="C7" s="22">
        <v>331144956</v>
      </c>
      <c r="D7" s="22">
        <f t="shared" si="0"/>
        <v>21579</v>
      </c>
      <c r="E7" s="22">
        <f t="shared" si="1"/>
        <v>21579</v>
      </c>
      <c r="F7" s="13"/>
    </row>
    <row r="8" spans="1:6" x14ac:dyDescent="0.2">
      <c r="A8" s="4" t="s">
        <v>34</v>
      </c>
      <c r="B8" s="22">
        <v>3605644</v>
      </c>
      <c r="C8" s="22">
        <v>3605644</v>
      </c>
      <c r="D8" s="22">
        <f t="shared" si="0"/>
        <v>0</v>
      </c>
      <c r="E8" s="22">
        <f t="shared" si="1"/>
        <v>0</v>
      </c>
      <c r="F8" s="13"/>
    </row>
    <row r="9" spans="1:6" x14ac:dyDescent="0.2">
      <c r="A9" s="4" t="s">
        <v>35</v>
      </c>
      <c r="B9" s="22">
        <v>30831339</v>
      </c>
      <c r="C9" s="22">
        <v>30831339</v>
      </c>
      <c r="D9" s="22">
        <f t="shared" si="0"/>
        <v>0</v>
      </c>
      <c r="E9" s="22">
        <f t="shared" si="1"/>
        <v>0</v>
      </c>
      <c r="F9" s="13"/>
    </row>
    <row r="10" spans="1:6" x14ac:dyDescent="0.2">
      <c r="A10" s="4" t="s">
        <v>2</v>
      </c>
      <c r="B10" s="22">
        <v>1194160</v>
      </c>
      <c r="C10" s="22">
        <v>1192889</v>
      </c>
      <c r="D10" s="22">
        <f t="shared" si="0"/>
        <v>1271</v>
      </c>
      <c r="E10" s="22">
        <f t="shared" si="1"/>
        <v>1271</v>
      </c>
      <c r="F10" s="13"/>
    </row>
    <row r="11" spans="1:6" x14ac:dyDescent="0.2">
      <c r="A11" s="4" t="s">
        <v>36</v>
      </c>
      <c r="B11" s="22">
        <v>3386803</v>
      </c>
      <c r="C11" s="22">
        <v>3386803</v>
      </c>
      <c r="D11" s="22">
        <f t="shared" si="0"/>
        <v>0</v>
      </c>
      <c r="E11" s="22">
        <f t="shared" si="1"/>
        <v>0</v>
      </c>
      <c r="F11" s="57"/>
    </row>
    <row r="12" spans="1:6" x14ac:dyDescent="0.2">
      <c r="A12" s="4" t="s">
        <v>37</v>
      </c>
      <c r="B12" s="22">
        <v>4029959</v>
      </c>
      <c r="C12" s="22">
        <v>4029959</v>
      </c>
      <c r="D12" s="22">
        <f t="shared" si="0"/>
        <v>0</v>
      </c>
      <c r="E12" s="22">
        <f t="shared" si="1"/>
        <v>0</v>
      </c>
      <c r="F12" s="57"/>
    </row>
    <row r="13" spans="1:6" x14ac:dyDescent="0.2">
      <c r="A13" s="4" t="s">
        <v>38</v>
      </c>
      <c r="B13" s="22">
        <v>6515402</v>
      </c>
      <c r="C13" s="22">
        <v>6515402</v>
      </c>
      <c r="D13" s="22">
        <f t="shared" si="0"/>
        <v>0</v>
      </c>
      <c r="E13" s="22">
        <f t="shared" si="1"/>
        <v>0</v>
      </c>
      <c r="F13" s="57"/>
    </row>
    <row r="14" spans="1:6" x14ac:dyDescent="0.2">
      <c r="A14" s="4" t="s">
        <v>3</v>
      </c>
      <c r="B14" s="22">
        <v>3791395</v>
      </c>
      <c r="C14" s="22">
        <v>3791442</v>
      </c>
      <c r="D14" s="22">
        <f t="shared" si="0"/>
        <v>-47</v>
      </c>
      <c r="E14" s="22">
        <f t="shared" si="1"/>
        <v>0</v>
      </c>
      <c r="F14" s="57"/>
    </row>
    <row r="15" spans="1:6" x14ac:dyDescent="0.2">
      <c r="A15" s="4" t="s">
        <v>4</v>
      </c>
      <c r="B15" s="22">
        <v>4919792</v>
      </c>
      <c r="C15" s="22">
        <v>4878739</v>
      </c>
      <c r="D15" s="22">
        <f t="shared" si="0"/>
        <v>41053</v>
      </c>
      <c r="E15" s="22">
        <f t="shared" si="1"/>
        <v>41053</v>
      </c>
      <c r="F15" s="57"/>
    </row>
    <row r="16" spans="1:6" x14ac:dyDescent="0.2">
      <c r="A16" s="4" t="s">
        <v>39</v>
      </c>
      <c r="B16" s="22">
        <v>10142297</v>
      </c>
      <c r="C16" s="22">
        <v>10142297</v>
      </c>
      <c r="D16" s="22">
        <f t="shared" si="0"/>
        <v>0</v>
      </c>
      <c r="E16" s="22">
        <f t="shared" si="1"/>
        <v>0</v>
      </c>
      <c r="F16" s="57"/>
    </row>
    <row r="17" spans="1:6" x14ac:dyDescent="0.2">
      <c r="A17" s="31" t="s">
        <v>5</v>
      </c>
      <c r="B17" s="22">
        <v>6985874</v>
      </c>
      <c r="C17" s="22">
        <v>6985885</v>
      </c>
      <c r="D17" s="22">
        <f t="shared" si="0"/>
        <v>-11</v>
      </c>
      <c r="E17" s="22">
        <f t="shared" si="1"/>
        <v>0</v>
      </c>
      <c r="F17" s="57"/>
    </row>
    <row r="18" spans="1:6" x14ac:dyDescent="0.2">
      <c r="A18" s="4" t="s">
        <v>6</v>
      </c>
      <c r="B18" s="22">
        <v>5935776</v>
      </c>
      <c r="C18" s="22">
        <v>5942660</v>
      </c>
      <c r="D18" s="22">
        <f t="shared" si="0"/>
        <v>-6884</v>
      </c>
      <c r="E18" s="22">
        <f t="shared" si="1"/>
        <v>0</v>
      </c>
      <c r="F18" s="57"/>
    </row>
    <row r="19" spans="1:6" x14ac:dyDescent="0.2">
      <c r="A19" s="4" t="s">
        <v>7</v>
      </c>
      <c r="B19" s="22">
        <v>111539034</v>
      </c>
      <c r="C19" s="22">
        <v>111585580</v>
      </c>
      <c r="D19" s="22">
        <f t="shared" si="0"/>
        <v>-46546</v>
      </c>
      <c r="E19" s="22">
        <f t="shared" si="1"/>
        <v>0</v>
      </c>
      <c r="F19" s="57"/>
    </row>
    <row r="20" spans="1:6" x14ac:dyDescent="0.2">
      <c r="A20" s="4" t="s">
        <v>8</v>
      </c>
      <c r="B20" s="22">
        <v>30144322</v>
      </c>
      <c r="C20" s="22">
        <v>30166273</v>
      </c>
      <c r="D20" s="22">
        <f t="shared" si="0"/>
        <v>-21951</v>
      </c>
      <c r="E20" s="22">
        <f t="shared" si="1"/>
        <v>0</v>
      </c>
      <c r="F20" s="57"/>
    </row>
    <row r="21" spans="1:6" x14ac:dyDescent="0.2">
      <c r="A21" s="4" t="s">
        <v>9</v>
      </c>
      <c r="B21" s="22">
        <v>2783763</v>
      </c>
      <c r="C21" s="22">
        <v>2783763</v>
      </c>
      <c r="D21" s="22">
        <f t="shared" si="0"/>
        <v>0</v>
      </c>
      <c r="E21" s="22">
        <f t="shared" si="1"/>
        <v>0</v>
      </c>
      <c r="F21" s="57"/>
    </row>
    <row r="22" spans="1:6" x14ac:dyDescent="0.2">
      <c r="A22" s="4" t="s">
        <v>10</v>
      </c>
      <c r="B22" s="22">
        <v>2457067</v>
      </c>
      <c r="C22" s="22">
        <v>2457599</v>
      </c>
      <c r="D22" s="22">
        <f t="shared" si="0"/>
        <v>-532</v>
      </c>
      <c r="E22" s="22">
        <f t="shared" si="1"/>
        <v>0</v>
      </c>
      <c r="F22" s="57"/>
    </row>
    <row r="23" spans="1:6" x14ac:dyDescent="0.2">
      <c r="A23" s="4" t="s">
        <v>11</v>
      </c>
      <c r="B23" s="22">
        <v>1792131</v>
      </c>
      <c r="C23" s="22">
        <v>1792105</v>
      </c>
      <c r="D23" s="22">
        <f t="shared" si="0"/>
        <v>26</v>
      </c>
      <c r="E23" s="22">
        <f t="shared" si="1"/>
        <v>26</v>
      </c>
      <c r="F23" s="57"/>
    </row>
    <row r="24" spans="1:6" x14ac:dyDescent="0.2">
      <c r="A24" s="4" t="s">
        <v>40</v>
      </c>
      <c r="B24" s="22">
        <v>5765472</v>
      </c>
      <c r="C24" s="22">
        <v>5765472</v>
      </c>
      <c r="D24" s="22">
        <f t="shared" si="0"/>
        <v>0</v>
      </c>
      <c r="E24" s="22">
        <f t="shared" si="1"/>
        <v>0</v>
      </c>
      <c r="F24" s="57"/>
    </row>
    <row r="25" spans="1:6" x14ac:dyDescent="0.2">
      <c r="A25" s="4" t="s">
        <v>12</v>
      </c>
      <c r="B25" s="22">
        <v>37816805</v>
      </c>
      <c r="C25" s="22">
        <v>37816805</v>
      </c>
      <c r="D25" s="22">
        <f t="shared" si="0"/>
        <v>0</v>
      </c>
      <c r="E25" s="22">
        <f t="shared" si="1"/>
        <v>0</v>
      </c>
      <c r="F25" s="57"/>
    </row>
    <row r="26" spans="1:6" x14ac:dyDescent="0.2">
      <c r="A26" s="4" t="s">
        <v>13</v>
      </c>
      <c r="B26" s="22">
        <v>2065622</v>
      </c>
      <c r="C26" s="22">
        <v>2055776</v>
      </c>
      <c r="D26" s="22">
        <f t="shared" si="0"/>
        <v>9846</v>
      </c>
      <c r="E26" s="22">
        <f t="shared" si="1"/>
        <v>9846</v>
      </c>
      <c r="F26" s="57"/>
    </row>
    <row r="27" spans="1:6" x14ac:dyDescent="0.2">
      <c r="A27" s="4" t="s">
        <v>41</v>
      </c>
      <c r="B27" s="22">
        <v>3527638</v>
      </c>
      <c r="C27" s="22">
        <v>3527638</v>
      </c>
      <c r="D27" s="22">
        <f t="shared" si="0"/>
        <v>0</v>
      </c>
      <c r="E27" s="22">
        <f t="shared" si="1"/>
        <v>0</v>
      </c>
      <c r="F27" s="57"/>
    </row>
    <row r="28" spans="1:6" x14ac:dyDescent="0.2">
      <c r="A28" s="31" t="s">
        <v>51</v>
      </c>
      <c r="B28" s="22">
        <v>79060075</v>
      </c>
      <c r="C28" s="22">
        <v>79060075</v>
      </c>
      <c r="D28" s="22">
        <f t="shared" si="0"/>
        <v>0</v>
      </c>
      <c r="E28" s="22">
        <f t="shared" si="1"/>
        <v>0</v>
      </c>
      <c r="F28" s="57"/>
    </row>
    <row r="29" spans="1:6" x14ac:dyDescent="0.2">
      <c r="A29" s="4" t="s">
        <v>14</v>
      </c>
      <c r="B29" s="22">
        <v>25354262</v>
      </c>
      <c r="C29" s="22">
        <v>25354262</v>
      </c>
      <c r="D29" s="22">
        <f t="shared" si="0"/>
        <v>0</v>
      </c>
      <c r="E29" s="22">
        <f t="shared" si="1"/>
        <v>0</v>
      </c>
      <c r="F29" s="57"/>
    </row>
    <row r="30" spans="1:6" x14ac:dyDescent="0.2">
      <c r="A30" s="4" t="s">
        <v>15</v>
      </c>
      <c r="B30" s="22">
        <v>2327701</v>
      </c>
      <c r="C30" s="22">
        <v>2233712</v>
      </c>
      <c r="D30" s="22">
        <f t="shared" si="0"/>
        <v>93989</v>
      </c>
      <c r="E30" s="22">
        <f t="shared" si="1"/>
        <v>93989</v>
      </c>
      <c r="F30" s="57"/>
    </row>
    <row r="31" spans="1:6" x14ac:dyDescent="0.2">
      <c r="A31" s="4" t="s">
        <v>16</v>
      </c>
      <c r="B31" s="22">
        <v>27391625</v>
      </c>
      <c r="C31" s="22">
        <v>27202647</v>
      </c>
      <c r="D31" s="22">
        <f t="shared" si="0"/>
        <v>188978</v>
      </c>
      <c r="E31" s="22">
        <f t="shared" si="1"/>
        <v>188978</v>
      </c>
      <c r="F31" s="57"/>
    </row>
    <row r="32" spans="1:6" x14ac:dyDescent="0.2">
      <c r="A32" s="4" t="s">
        <v>42</v>
      </c>
      <c r="B32" s="22">
        <v>6839581</v>
      </c>
      <c r="C32" s="22">
        <v>6839581</v>
      </c>
      <c r="D32" s="22">
        <f t="shared" si="0"/>
        <v>0</v>
      </c>
      <c r="E32" s="22">
        <f t="shared" si="1"/>
        <v>0</v>
      </c>
      <c r="F32" s="57"/>
    </row>
    <row r="33" spans="1:6" x14ac:dyDescent="0.2">
      <c r="A33" s="31" t="s">
        <v>17</v>
      </c>
      <c r="B33" s="22">
        <v>9121419</v>
      </c>
      <c r="C33" s="22">
        <v>9113849</v>
      </c>
      <c r="D33" s="22">
        <f t="shared" si="0"/>
        <v>7570</v>
      </c>
      <c r="E33" s="22">
        <f t="shared" si="1"/>
        <v>7570</v>
      </c>
      <c r="F33" s="57"/>
    </row>
    <row r="34" spans="1:6" x14ac:dyDescent="0.2">
      <c r="A34" s="4" t="s">
        <v>43</v>
      </c>
      <c r="B34" s="22">
        <v>63053018</v>
      </c>
      <c r="C34" s="22">
        <v>63053018</v>
      </c>
      <c r="D34" s="22">
        <f t="shared" si="0"/>
        <v>0</v>
      </c>
      <c r="E34" s="22">
        <f t="shared" si="1"/>
        <v>0</v>
      </c>
      <c r="F34" s="57"/>
    </row>
    <row r="35" spans="1:6" x14ac:dyDescent="0.2">
      <c r="A35" s="4" t="s">
        <v>44</v>
      </c>
      <c r="B35" s="22">
        <v>31826586</v>
      </c>
      <c r="C35" s="22">
        <v>31826586</v>
      </c>
      <c r="D35" s="22">
        <f t="shared" si="0"/>
        <v>0</v>
      </c>
      <c r="E35" s="22">
        <f t="shared" si="1"/>
        <v>0</v>
      </c>
      <c r="F35" s="57"/>
    </row>
    <row r="36" spans="1:6" x14ac:dyDescent="0.2">
      <c r="A36" s="4" t="s">
        <v>18</v>
      </c>
      <c r="B36" s="22">
        <v>170211256</v>
      </c>
      <c r="C36" s="22">
        <v>170211256</v>
      </c>
      <c r="D36" s="22">
        <f t="shared" si="0"/>
        <v>0</v>
      </c>
      <c r="E36" s="22">
        <f t="shared" si="1"/>
        <v>0</v>
      </c>
      <c r="F36" s="57"/>
    </row>
    <row r="37" spans="1:6" x14ac:dyDescent="0.2">
      <c r="A37" s="4" t="s">
        <v>19</v>
      </c>
      <c r="B37" s="22">
        <v>9222601</v>
      </c>
      <c r="C37" s="22">
        <v>9222601</v>
      </c>
      <c r="D37" s="22">
        <f>B37-C37</f>
        <v>0</v>
      </c>
      <c r="E37" s="22">
        <f t="shared" si="1"/>
        <v>0</v>
      </c>
      <c r="F37" s="57"/>
    </row>
    <row r="38" spans="1:6" x14ac:dyDescent="0.2">
      <c r="A38" s="4" t="s">
        <v>20</v>
      </c>
      <c r="B38" s="22">
        <v>8931848</v>
      </c>
      <c r="C38" s="22">
        <v>8927949</v>
      </c>
      <c r="D38" s="22">
        <f t="shared" si="0"/>
        <v>3899</v>
      </c>
      <c r="E38" s="22">
        <f t="shared" si="1"/>
        <v>3899</v>
      </c>
      <c r="F38" s="57"/>
    </row>
    <row r="39" spans="1:6" x14ac:dyDescent="0.2">
      <c r="A39" s="4" t="s">
        <v>21</v>
      </c>
      <c r="B39" s="22">
        <v>17842917</v>
      </c>
      <c r="C39" s="22">
        <v>17923844</v>
      </c>
      <c r="D39" s="22">
        <f t="shared" si="0"/>
        <v>-80927</v>
      </c>
      <c r="E39" s="22">
        <f t="shared" si="1"/>
        <v>0</v>
      </c>
      <c r="F39" s="57"/>
    </row>
    <row r="40" spans="1:6" x14ac:dyDescent="0.2">
      <c r="A40" s="31" t="s">
        <v>22</v>
      </c>
      <c r="B40" s="22">
        <v>36968209</v>
      </c>
      <c r="C40" s="22">
        <v>37129438</v>
      </c>
      <c r="D40" s="22">
        <f t="shared" si="0"/>
        <v>-161229</v>
      </c>
      <c r="E40" s="22">
        <f t="shared" si="1"/>
        <v>0</v>
      </c>
      <c r="F40" s="57"/>
    </row>
    <row r="41" spans="1:6" x14ac:dyDescent="0.2">
      <c r="A41" s="4" t="s">
        <v>23</v>
      </c>
      <c r="B41" s="22">
        <v>498864</v>
      </c>
      <c r="C41" s="22">
        <v>498864</v>
      </c>
      <c r="D41" s="22">
        <f t="shared" si="0"/>
        <v>0</v>
      </c>
      <c r="E41" s="22">
        <f t="shared" si="1"/>
        <v>0</v>
      </c>
      <c r="F41" s="57"/>
    </row>
    <row r="42" spans="1:6" x14ac:dyDescent="0.2">
      <c r="A42" s="4" t="s">
        <v>24</v>
      </c>
      <c r="B42" s="22">
        <v>6048277</v>
      </c>
      <c r="C42" s="22">
        <v>6048277</v>
      </c>
      <c r="D42" s="22">
        <f t="shared" si="0"/>
        <v>0</v>
      </c>
      <c r="E42" s="22">
        <f t="shared" si="1"/>
        <v>0</v>
      </c>
      <c r="F42" s="57"/>
    </row>
    <row r="43" spans="1:6" x14ac:dyDescent="0.2">
      <c r="A43" s="4" t="s">
        <v>45</v>
      </c>
      <c r="B43" s="22">
        <v>855153</v>
      </c>
      <c r="C43" s="22">
        <v>855153</v>
      </c>
      <c r="D43" s="22">
        <f t="shared" si="0"/>
        <v>0</v>
      </c>
      <c r="E43" s="22">
        <f t="shared" si="1"/>
        <v>0</v>
      </c>
      <c r="F43" s="57"/>
    </row>
    <row r="44" spans="1:6" x14ac:dyDescent="0.2">
      <c r="A44" s="31" t="s">
        <v>76</v>
      </c>
      <c r="B44" s="22">
        <v>3588820</v>
      </c>
      <c r="C44" s="22">
        <v>3588820</v>
      </c>
      <c r="D44" s="22">
        <f t="shared" si="0"/>
        <v>0</v>
      </c>
      <c r="E44" s="22">
        <f t="shared" si="1"/>
        <v>0</v>
      </c>
      <c r="F44" s="57"/>
    </row>
    <row r="45" spans="1:6" x14ac:dyDescent="0.2">
      <c r="A45" s="4" t="s">
        <v>25</v>
      </c>
      <c r="B45" s="22">
        <v>12489455</v>
      </c>
      <c r="C45" s="22">
        <v>12489518</v>
      </c>
      <c r="D45" s="22">
        <f t="shared" si="0"/>
        <v>-63</v>
      </c>
      <c r="E45" s="22">
        <f t="shared" si="1"/>
        <v>0</v>
      </c>
      <c r="F45" s="57"/>
    </row>
    <row r="46" spans="1:6" x14ac:dyDescent="0.2">
      <c r="A46" s="4" t="s">
        <v>26</v>
      </c>
      <c r="B46" s="22">
        <v>994622</v>
      </c>
      <c r="C46" s="22">
        <v>994622</v>
      </c>
      <c r="D46" s="22">
        <f t="shared" si="0"/>
        <v>0</v>
      </c>
      <c r="E46" s="22">
        <f t="shared" si="1"/>
        <v>0</v>
      </c>
      <c r="F46" s="57"/>
    </row>
    <row r="47" spans="1:6" x14ac:dyDescent="0.2">
      <c r="A47" s="4" t="s">
        <v>46</v>
      </c>
      <c r="B47" s="22">
        <v>5112251</v>
      </c>
      <c r="C47" s="22">
        <v>5112251</v>
      </c>
      <c r="D47" s="22">
        <f t="shared" si="0"/>
        <v>0</v>
      </c>
      <c r="E47" s="22">
        <f t="shared" si="1"/>
        <v>0</v>
      </c>
      <c r="F47" s="57"/>
    </row>
    <row r="48" spans="1:6" x14ac:dyDescent="0.2">
      <c r="A48" s="4" t="s">
        <v>47</v>
      </c>
      <c r="B48" s="22">
        <v>9676149</v>
      </c>
      <c r="C48" s="22">
        <v>9676149</v>
      </c>
      <c r="D48" s="22">
        <f t="shared" si="0"/>
        <v>0</v>
      </c>
      <c r="E48" s="22">
        <f t="shared" si="1"/>
        <v>0</v>
      </c>
      <c r="F48" s="57"/>
    </row>
    <row r="49" spans="1:6" x14ac:dyDescent="0.2">
      <c r="A49" s="4" t="s">
        <v>27</v>
      </c>
      <c r="B49" s="22">
        <v>1070771</v>
      </c>
      <c r="C49" s="22">
        <v>1070529</v>
      </c>
      <c r="D49" s="22">
        <f t="shared" si="0"/>
        <v>242</v>
      </c>
      <c r="E49" s="22">
        <f t="shared" si="1"/>
        <v>242</v>
      </c>
      <c r="F49" s="57"/>
    </row>
    <row r="50" spans="1:6" x14ac:dyDescent="0.2">
      <c r="A50" s="4" t="s">
        <v>28</v>
      </c>
      <c r="B50" s="22">
        <v>4140093</v>
      </c>
      <c r="C50" s="22">
        <v>4140174</v>
      </c>
      <c r="D50" s="22">
        <f t="shared" si="0"/>
        <v>-81</v>
      </c>
      <c r="E50" s="22">
        <f t="shared" si="1"/>
        <v>0</v>
      </c>
      <c r="F50" s="57"/>
    </row>
    <row r="51" spans="1:6" x14ac:dyDescent="0.2">
      <c r="A51" s="4" t="s">
        <v>29</v>
      </c>
      <c r="B51" s="22">
        <v>4909585</v>
      </c>
      <c r="C51" s="22">
        <v>4909532</v>
      </c>
      <c r="D51" s="22">
        <f t="shared" si="0"/>
        <v>53</v>
      </c>
      <c r="E51" s="22">
        <f t="shared" si="1"/>
        <v>53</v>
      </c>
      <c r="F51" s="57"/>
    </row>
    <row r="52" spans="1:6" x14ac:dyDescent="0.2">
      <c r="A52" s="4" t="s">
        <v>30</v>
      </c>
      <c r="B52" s="22">
        <v>3756413</v>
      </c>
      <c r="C52" s="22">
        <v>3756498</v>
      </c>
      <c r="D52" s="22">
        <f t="shared" si="0"/>
        <v>-85</v>
      </c>
      <c r="E52" s="22">
        <f t="shared" si="1"/>
        <v>0</v>
      </c>
      <c r="F52" s="57"/>
    </row>
    <row r="53" spans="1:6" x14ac:dyDescent="0.2">
      <c r="A53" s="4" t="s">
        <v>31</v>
      </c>
      <c r="B53" s="22">
        <v>1394642</v>
      </c>
      <c r="C53" s="22">
        <v>1394661</v>
      </c>
      <c r="D53" s="22">
        <f t="shared" si="0"/>
        <v>-19</v>
      </c>
      <c r="E53" s="22">
        <f t="shared" si="1"/>
        <v>0</v>
      </c>
      <c r="F53" s="58"/>
    </row>
    <row r="54" spans="1:6" x14ac:dyDescent="0.2">
      <c r="A54" s="4" t="s">
        <v>48</v>
      </c>
      <c r="B54" s="22">
        <v>5307027</v>
      </c>
      <c r="C54" s="22">
        <v>5307027</v>
      </c>
      <c r="D54" s="22">
        <f t="shared" si="0"/>
        <v>0</v>
      </c>
      <c r="E54" s="22">
        <f t="shared" si="1"/>
        <v>0</v>
      </c>
      <c r="F54" s="57"/>
    </row>
    <row r="55" spans="1:6" x14ac:dyDescent="0.2">
      <c r="A55" s="4" t="s">
        <v>49</v>
      </c>
      <c r="B55" s="22">
        <v>16228481</v>
      </c>
      <c r="C55" s="22">
        <v>16228481</v>
      </c>
      <c r="D55" s="22">
        <f t="shared" si="0"/>
        <v>0</v>
      </c>
      <c r="E55" s="22">
        <f t="shared" si="1"/>
        <v>0</v>
      </c>
      <c r="F55" s="57"/>
    </row>
    <row r="56" spans="1:6" x14ac:dyDescent="0.2">
      <c r="A56" s="4" t="s">
        <v>50</v>
      </c>
      <c r="B56" s="22">
        <v>6441571</v>
      </c>
      <c r="C56" s="22">
        <v>6441571</v>
      </c>
      <c r="D56" s="22">
        <f t="shared" si="0"/>
        <v>0</v>
      </c>
      <c r="E56" s="22">
        <f t="shared" si="1"/>
        <v>0</v>
      </c>
      <c r="F56" s="57"/>
    </row>
    <row r="57" spans="1:6" x14ac:dyDescent="0.2">
      <c r="A57" s="31" t="s">
        <v>77</v>
      </c>
      <c r="B57" s="22">
        <v>2656852</v>
      </c>
      <c r="C57" s="22">
        <v>2656852</v>
      </c>
      <c r="D57" s="22">
        <f t="shared" si="0"/>
        <v>0</v>
      </c>
      <c r="E57" s="22">
        <f t="shared" si="1"/>
        <v>0</v>
      </c>
      <c r="F57" s="13"/>
    </row>
    <row r="58" spans="1:6" ht="13.5" thickBot="1" x14ac:dyDescent="0.25">
      <c r="A58" s="16" t="s">
        <v>52</v>
      </c>
      <c r="B58" s="24">
        <f>SUM(B4:B57)</f>
        <v>1198451308</v>
      </c>
      <c r="C58" s="24">
        <f>SUM(C4:C57)</f>
        <v>1198330797</v>
      </c>
      <c r="D58" s="24">
        <f>SUM(D4:D57)</f>
        <v>120511</v>
      </c>
      <c r="E58" s="24">
        <f>SUM(E4:E57)</f>
        <v>438886</v>
      </c>
    </row>
    <row r="59" spans="1:6" ht="13.5" thickTop="1" x14ac:dyDescent="0.2">
      <c r="A59" s="79" t="s">
        <v>95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workbookViewId="0">
      <selection activeCell="D11" sqref="D11"/>
    </sheetView>
  </sheetViews>
  <sheetFormatPr defaultRowHeight="12.75" x14ac:dyDescent="0.2"/>
  <cols>
    <col min="1" max="1" width="25.7109375" style="9" customWidth="1"/>
    <col min="2" max="2" width="14.7109375" style="36" customWidth="1"/>
    <col min="3" max="3" width="14.7109375" style="9" customWidth="1"/>
    <col min="4" max="4" width="18.5703125" style="9" customWidth="1"/>
    <col min="5" max="5" width="12.85546875" style="45" bestFit="1" customWidth="1"/>
    <col min="6" max="6" width="14" style="9" bestFit="1" customWidth="1"/>
    <col min="7" max="16" width="9.140625" style="9"/>
  </cols>
  <sheetData>
    <row r="1" spans="1:6" ht="42" customHeight="1" x14ac:dyDescent="0.2">
      <c r="A1" s="70" t="s">
        <v>97</v>
      </c>
      <c r="B1" s="80"/>
      <c r="C1" s="80"/>
      <c r="D1" s="80"/>
    </row>
    <row r="2" spans="1:6" x14ac:dyDescent="0.2">
      <c r="A2" s="3"/>
      <c r="B2" s="21" t="s">
        <v>81</v>
      </c>
      <c r="C2" s="21" t="s">
        <v>82</v>
      </c>
      <c r="D2" s="21" t="s">
        <v>83</v>
      </c>
    </row>
    <row r="3" spans="1:6" ht="39" thickBot="1" x14ac:dyDescent="0.25">
      <c r="A3" s="89" t="s">
        <v>99</v>
      </c>
      <c r="B3" s="88" t="s">
        <v>123</v>
      </c>
      <c r="C3" s="88" t="s">
        <v>124</v>
      </c>
      <c r="D3" s="88" t="s">
        <v>125</v>
      </c>
    </row>
    <row r="4" spans="1:6" ht="13.5" thickTop="1" x14ac:dyDescent="0.2">
      <c r="A4" s="10" t="s">
        <v>32</v>
      </c>
      <c r="B4" s="22">
        <v>262660</v>
      </c>
      <c r="C4" s="22">
        <f>'ATTACHMENT A Adj State Owes '!E4</f>
        <v>0</v>
      </c>
      <c r="D4" s="22">
        <f>B4-C4</f>
        <v>262660</v>
      </c>
      <c r="F4" s="13"/>
    </row>
    <row r="5" spans="1:6" s="9" customFormat="1" x14ac:dyDescent="0.2">
      <c r="A5" s="4" t="s">
        <v>33</v>
      </c>
      <c r="B5" s="69">
        <v>35043</v>
      </c>
      <c r="C5" s="22">
        <f>'ATTACHMENT A Adj State Owes '!E5</f>
        <v>0</v>
      </c>
      <c r="D5" s="22">
        <f t="shared" ref="D5:D57" si="0">B5-C5</f>
        <v>35043</v>
      </c>
      <c r="E5" s="45"/>
      <c r="F5" s="13"/>
    </row>
    <row r="6" spans="1:6" s="9" customFormat="1" x14ac:dyDescent="0.2">
      <c r="A6" s="4" t="s">
        <v>0</v>
      </c>
      <c r="B6" s="69">
        <v>814663</v>
      </c>
      <c r="C6" s="22">
        <f>'ATTACHMENT A Adj State Owes '!E6</f>
        <v>70380</v>
      </c>
      <c r="D6" s="22">
        <f t="shared" si="0"/>
        <v>744283</v>
      </c>
      <c r="E6" s="45"/>
      <c r="F6" s="13"/>
    </row>
    <row r="7" spans="1:6" s="9" customFormat="1" x14ac:dyDescent="0.2">
      <c r="A7" s="4" t="s">
        <v>1</v>
      </c>
      <c r="B7" s="69">
        <v>7159887</v>
      </c>
      <c r="C7" s="22">
        <f>'ATTACHMENT A Adj State Owes '!E7</f>
        <v>21579</v>
      </c>
      <c r="D7" s="22">
        <f t="shared" si="0"/>
        <v>7138308</v>
      </c>
      <c r="E7" s="45"/>
      <c r="F7" s="13"/>
    </row>
    <row r="8" spans="1:6" s="9" customFormat="1" x14ac:dyDescent="0.2">
      <c r="A8" s="4" t="s">
        <v>34</v>
      </c>
      <c r="B8" s="69">
        <v>1599009</v>
      </c>
      <c r="C8" s="22">
        <f>'ATTACHMENT A Adj State Owes '!E8</f>
        <v>0</v>
      </c>
      <c r="D8" s="22">
        <f t="shared" si="0"/>
        <v>1599009</v>
      </c>
      <c r="E8" s="45"/>
      <c r="F8" s="13"/>
    </row>
    <row r="9" spans="1:6" s="9" customFormat="1" x14ac:dyDescent="0.2">
      <c r="A9" s="4" t="s">
        <v>35</v>
      </c>
      <c r="B9" s="69">
        <v>11026776</v>
      </c>
      <c r="C9" s="22">
        <f>'ATTACHMENT A Adj State Owes '!E9</f>
        <v>0</v>
      </c>
      <c r="D9" s="22">
        <f t="shared" si="0"/>
        <v>11026776</v>
      </c>
      <c r="E9" s="45"/>
      <c r="F9" s="13"/>
    </row>
    <row r="10" spans="1:6" s="9" customFormat="1" x14ac:dyDescent="0.2">
      <c r="A10" s="4" t="s">
        <v>2</v>
      </c>
      <c r="B10" s="69">
        <v>43736</v>
      </c>
      <c r="C10" s="22">
        <f>'ATTACHMENT A Adj State Owes '!E10</f>
        <v>1271</v>
      </c>
      <c r="D10" s="22">
        <f t="shared" si="0"/>
        <v>42465</v>
      </c>
      <c r="E10" s="45"/>
      <c r="F10" s="13"/>
    </row>
    <row r="11" spans="1:6" s="9" customFormat="1" x14ac:dyDescent="0.2">
      <c r="A11" s="4" t="s">
        <v>36</v>
      </c>
      <c r="B11" s="69">
        <v>142921</v>
      </c>
      <c r="C11" s="22">
        <f>'ATTACHMENT A Adj State Owes '!E11</f>
        <v>0</v>
      </c>
      <c r="D11" s="22">
        <f t="shared" si="0"/>
        <v>142921</v>
      </c>
      <c r="E11" s="45"/>
      <c r="F11" s="13"/>
    </row>
    <row r="12" spans="1:6" x14ac:dyDescent="0.2">
      <c r="A12" s="4" t="s">
        <v>37</v>
      </c>
      <c r="B12" s="69">
        <v>43349</v>
      </c>
      <c r="C12" s="22">
        <f>'ATTACHMENT A Adj State Owes '!E12</f>
        <v>0</v>
      </c>
      <c r="D12" s="22">
        <f t="shared" si="0"/>
        <v>43349</v>
      </c>
      <c r="F12" s="13"/>
    </row>
    <row r="13" spans="1:6" x14ac:dyDescent="0.2">
      <c r="A13" s="4" t="s">
        <v>38</v>
      </c>
      <c r="B13" s="69">
        <v>303649</v>
      </c>
      <c r="C13" s="22">
        <f>'ATTACHMENT A Adj State Owes '!E13</f>
        <v>0</v>
      </c>
      <c r="D13" s="22">
        <f t="shared" si="0"/>
        <v>303649</v>
      </c>
      <c r="F13" s="13"/>
    </row>
    <row r="14" spans="1:6" x14ac:dyDescent="0.2">
      <c r="A14" s="4" t="s">
        <v>3</v>
      </c>
      <c r="B14" s="69">
        <v>14908</v>
      </c>
      <c r="C14" s="22">
        <f>'ATTACHMENT A Adj State Owes '!E14</f>
        <v>0</v>
      </c>
      <c r="D14" s="22">
        <f t="shared" si="0"/>
        <v>14908</v>
      </c>
      <c r="F14" s="13"/>
    </row>
    <row r="15" spans="1:6" x14ac:dyDescent="0.2">
      <c r="A15" s="4" t="s">
        <v>4</v>
      </c>
      <c r="B15" s="69">
        <v>303079</v>
      </c>
      <c r="C15" s="22">
        <f>'ATTACHMENT A Adj State Owes '!E15</f>
        <v>41053</v>
      </c>
      <c r="D15" s="22">
        <f t="shared" si="0"/>
        <v>262026</v>
      </c>
      <c r="F15" s="13"/>
    </row>
    <row r="16" spans="1:6" x14ac:dyDescent="0.2">
      <c r="A16" s="4" t="s">
        <v>39</v>
      </c>
      <c r="B16" s="69">
        <v>200829</v>
      </c>
      <c r="C16" s="22">
        <f>'ATTACHMENT A Adj State Owes '!E16</f>
        <v>0</v>
      </c>
      <c r="D16" s="22">
        <f t="shared" si="0"/>
        <v>200829</v>
      </c>
      <c r="F16" s="13"/>
    </row>
    <row r="17" spans="1:6" x14ac:dyDescent="0.2">
      <c r="A17" s="11" t="s">
        <v>5</v>
      </c>
      <c r="B17" s="69">
        <v>1836</v>
      </c>
      <c r="C17" s="22">
        <f>'ATTACHMENT A Adj State Owes '!E17</f>
        <v>0</v>
      </c>
      <c r="D17" s="22">
        <f t="shared" si="0"/>
        <v>1836</v>
      </c>
      <c r="F17" s="13"/>
    </row>
    <row r="18" spans="1:6" x14ac:dyDescent="0.2">
      <c r="A18" s="4" t="s">
        <v>6</v>
      </c>
      <c r="B18" s="69">
        <v>286612</v>
      </c>
      <c r="C18" s="22">
        <f>'ATTACHMENT A Adj State Owes '!E18</f>
        <v>0</v>
      </c>
      <c r="D18" s="22">
        <f t="shared" si="0"/>
        <v>286612</v>
      </c>
      <c r="F18" s="13"/>
    </row>
    <row r="19" spans="1:6" x14ac:dyDescent="0.2">
      <c r="A19" s="4" t="s">
        <v>7</v>
      </c>
      <c r="B19" s="69">
        <v>8416344</v>
      </c>
      <c r="C19" s="22">
        <f>'ATTACHMENT A Adj State Owes '!E19</f>
        <v>0</v>
      </c>
      <c r="D19" s="22">
        <f t="shared" si="0"/>
        <v>8416344</v>
      </c>
      <c r="F19" s="13"/>
    </row>
    <row r="20" spans="1:6" x14ac:dyDescent="0.2">
      <c r="A20" s="4" t="s">
        <v>8</v>
      </c>
      <c r="B20" s="69">
        <v>49033</v>
      </c>
      <c r="C20" s="22">
        <f>'ATTACHMENT A Adj State Owes '!E20</f>
        <v>0</v>
      </c>
      <c r="D20" s="22">
        <f t="shared" si="0"/>
        <v>49033</v>
      </c>
      <c r="F20" s="13"/>
    </row>
    <row r="21" spans="1:6" x14ac:dyDescent="0.2">
      <c r="A21" s="4" t="s">
        <v>9</v>
      </c>
      <c r="B21" s="69">
        <v>0</v>
      </c>
      <c r="C21" s="22">
        <f>'ATTACHMENT A Adj State Owes '!E21</f>
        <v>0</v>
      </c>
      <c r="D21" s="22">
        <f t="shared" si="0"/>
        <v>0</v>
      </c>
      <c r="F21" s="13"/>
    </row>
    <row r="22" spans="1:6" x14ac:dyDescent="0.2">
      <c r="A22" s="4" t="s">
        <v>10</v>
      </c>
      <c r="B22" s="69">
        <v>47954</v>
      </c>
      <c r="C22" s="22">
        <f>'ATTACHMENT A Adj State Owes '!E22</f>
        <v>0</v>
      </c>
      <c r="D22" s="22">
        <f t="shared" si="0"/>
        <v>47954</v>
      </c>
      <c r="F22" s="13"/>
    </row>
    <row r="23" spans="1:6" x14ac:dyDescent="0.2">
      <c r="A23" s="4" t="s">
        <v>11</v>
      </c>
      <c r="B23" s="69">
        <v>81</v>
      </c>
      <c r="C23" s="22">
        <f>'ATTACHMENT A Adj State Owes '!E23</f>
        <v>26</v>
      </c>
      <c r="D23" s="22">
        <f t="shared" si="0"/>
        <v>55</v>
      </c>
      <c r="F23" s="13"/>
    </row>
    <row r="24" spans="1:6" x14ac:dyDescent="0.2">
      <c r="A24" s="4" t="s">
        <v>40</v>
      </c>
      <c r="B24" s="69">
        <v>335422</v>
      </c>
      <c r="C24" s="22">
        <f>'ATTACHMENT A Adj State Owes '!E24</f>
        <v>0</v>
      </c>
      <c r="D24" s="22">
        <f t="shared" si="0"/>
        <v>335422</v>
      </c>
      <c r="F24" s="13"/>
    </row>
    <row r="25" spans="1:6" x14ac:dyDescent="0.2">
      <c r="A25" s="4" t="s">
        <v>12</v>
      </c>
      <c r="B25" s="69">
        <v>0</v>
      </c>
      <c r="C25" s="22">
        <f>'ATTACHMENT A Adj State Owes '!E25</f>
        <v>0</v>
      </c>
      <c r="D25" s="22">
        <f t="shared" si="0"/>
        <v>0</v>
      </c>
      <c r="F25" s="13"/>
    </row>
    <row r="26" spans="1:6" x14ac:dyDescent="0.2">
      <c r="A26" s="4" t="s">
        <v>13</v>
      </c>
      <c r="B26" s="69">
        <v>174570</v>
      </c>
      <c r="C26" s="22">
        <f>'ATTACHMENT A Adj State Owes '!E26</f>
        <v>9846</v>
      </c>
      <c r="D26" s="22">
        <f t="shared" si="0"/>
        <v>164724</v>
      </c>
      <c r="F26" s="13"/>
    </row>
    <row r="27" spans="1:6" x14ac:dyDescent="0.2">
      <c r="A27" s="4" t="s">
        <v>41</v>
      </c>
      <c r="B27" s="69">
        <v>2012309</v>
      </c>
      <c r="C27" s="22">
        <f>'ATTACHMENT A Adj State Owes '!E27</f>
        <v>0</v>
      </c>
      <c r="D27" s="22">
        <f t="shared" si="0"/>
        <v>2012309</v>
      </c>
      <c r="F27" s="13"/>
    </row>
    <row r="28" spans="1:6" x14ac:dyDescent="0.2">
      <c r="A28" s="11" t="s">
        <v>51</v>
      </c>
      <c r="B28" s="69">
        <v>0</v>
      </c>
      <c r="C28" s="22">
        <f>'ATTACHMENT A Adj State Owes '!E28</f>
        <v>0</v>
      </c>
      <c r="D28" s="22">
        <f t="shared" si="0"/>
        <v>0</v>
      </c>
      <c r="F28" s="13"/>
    </row>
    <row r="29" spans="1:6" x14ac:dyDescent="0.2">
      <c r="A29" s="4" t="s">
        <v>14</v>
      </c>
      <c r="B29" s="69">
        <v>0</v>
      </c>
      <c r="C29" s="22">
        <f>'ATTACHMENT A Adj State Owes '!E29</f>
        <v>0</v>
      </c>
      <c r="D29" s="22">
        <f t="shared" si="0"/>
        <v>0</v>
      </c>
      <c r="F29" s="13"/>
    </row>
    <row r="30" spans="1:6" x14ac:dyDescent="0.2">
      <c r="A30" s="4" t="s">
        <v>15</v>
      </c>
      <c r="B30" s="69">
        <v>524632</v>
      </c>
      <c r="C30" s="22">
        <f>'ATTACHMENT A Adj State Owes '!E30</f>
        <v>93989</v>
      </c>
      <c r="D30" s="22">
        <f t="shared" si="0"/>
        <v>430643</v>
      </c>
      <c r="F30" s="13"/>
    </row>
    <row r="31" spans="1:6" x14ac:dyDescent="0.2">
      <c r="A31" s="4" t="s">
        <v>16</v>
      </c>
      <c r="B31" s="69">
        <v>1189977</v>
      </c>
      <c r="C31" s="22">
        <f>'ATTACHMENT A Adj State Owes '!E31</f>
        <v>188978</v>
      </c>
      <c r="D31" s="22">
        <f t="shared" si="0"/>
        <v>1000999</v>
      </c>
      <c r="F31" s="13"/>
    </row>
    <row r="32" spans="1:6" x14ac:dyDescent="0.2">
      <c r="A32" s="4" t="s">
        <v>42</v>
      </c>
      <c r="B32" s="69">
        <v>2077160</v>
      </c>
      <c r="C32" s="22">
        <f>'ATTACHMENT A Adj State Owes '!E32</f>
        <v>0</v>
      </c>
      <c r="D32" s="22">
        <f t="shared" si="0"/>
        <v>2077160</v>
      </c>
      <c r="F32" s="13"/>
    </row>
    <row r="33" spans="1:6" x14ac:dyDescent="0.2">
      <c r="A33" s="11" t="s">
        <v>17</v>
      </c>
      <c r="B33" s="69">
        <v>172084</v>
      </c>
      <c r="C33" s="22">
        <f>'ATTACHMENT A Adj State Owes '!E33</f>
        <v>7570</v>
      </c>
      <c r="D33" s="22">
        <f t="shared" si="0"/>
        <v>164514</v>
      </c>
      <c r="F33" s="13"/>
    </row>
    <row r="34" spans="1:6" x14ac:dyDescent="0.2">
      <c r="A34" s="4" t="s">
        <v>43</v>
      </c>
      <c r="B34" s="69">
        <v>17607623</v>
      </c>
      <c r="C34" s="22">
        <f>'ATTACHMENT A Adj State Owes '!E34</f>
        <v>0</v>
      </c>
      <c r="D34" s="22">
        <f t="shared" si="0"/>
        <v>17607623</v>
      </c>
      <c r="F34" s="13"/>
    </row>
    <row r="35" spans="1:6" x14ac:dyDescent="0.2">
      <c r="A35" s="4" t="s">
        <v>44</v>
      </c>
      <c r="B35" s="69">
        <v>11005425</v>
      </c>
      <c r="C35" s="22">
        <f>'ATTACHMENT A Adj State Owes '!E35</f>
        <v>0</v>
      </c>
      <c r="D35" s="22">
        <f t="shared" si="0"/>
        <v>11005425</v>
      </c>
      <c r="F35" s="13"/>
    </row>
    <row r="36" spans="1:6" x14ac:dyDescent="0.2">
      <c r="A36" s="4" t="s">
        <v>18</v>
      </c>
      <c r="B36" s="69">
        <v>0</v>
      </c>
      <c r="C36" s="22">
        <f>'ATTACHMENT A Adj State Owes '!E36</f>
        <v>0</v>
      </c>
      <c r="D36" s="22">
        <f t="shared" si="0"/>
        <v>0</v>
      </c>
      <c r="F36" s="13"/>
    </row>
    <row r="37" spans="1:6" x14ac:dyDescent="0.2">
      <c r="A37" s="4" t="s">
        <v>19</v>
      </c>
      <c r="B37" s="69">
        <v>0</v>
      </c>
      <c r="C37" s="22">
        <f>'ATTACHMENT A Adj State Owes '!E37</f>
        <v>0</v>
      </c>
      <c r="D37" s="22">
        <f t="shared" si="0"/>
        <v>0</v>
      </c>
      <c r="F37" s="13"/>
    </row>
    <row r="38" spans="1:6" x14ac:dyDescent="0.2">
      <c r="A38" s="4" t="s">
        <v>20</v>
      </c>
      <c r="B38" s="69">
        <v>43509</v>
      </c>
      <c r="C38" s="22">
        <f>'ATTACHMENT A Adj State Owes '!E38</f>
        <v>3899</v>
      </c>
      <c r="D38" s="22">
        <f t="shared" si="0"/>
        <v>39610</v>
      </c>
      <c r="F38" s="13"/>
    </row>
    <row r="39" spans="1:6" x14ac:dyDescent="0.2">
      <c r="A39" s="4" t="s">
        <v>21</v>
      </c>
      <c r="B39" s="69">
        <v>2150208</v>
      </c>
      <c r="C39" s="22">
        <f>'ATTACHMENT A Adj State Owes '!E39</f>
        <v>0</v>
      </c>
      <c r="D39" s="22">
        <f t="shared" si="0"/>
        <v>2150208</v>
      </c>
      <c r="F39" s="13"/>
    </row>
    <row r="40" spans="1:6" x14ac:dyDescent="0.2">
      <c r="A40" s="11" t="s">
        <v>22</v>
      </c>
      <c r="B40" s="69">
        <v>2266196</v>
      </c>
      <c r="C40" s="22">
        <f>'ATTACHMENT A Adj State Owes '!E40</f>
        <v>0</v>
      </c>
      <c r="D40" s="22">
        <f t="shared" si="0"/>
        <v>2266196</v>
      </c>
      <c r="F40" s="13"/>
    </row>
    <row r="41" spans="1:6" x14ac:dyDescent="0.2">
      <c r="A41" s="4" t="s">
        <v>23</v>
      </c>
      <c r="B41" s="69">
        <v>0</v>
      </c>
      <c r="C41" s="22">
        <f>'ATTACHMENT A Adj State Owes '!E41</f>
        <v>0</v>
      </c>
      <c r="D41" s="22">
        <f t="shared" si="0"/>
        <v>0</v>
      </c>
      <c r="F41" s="13"/>
    </row>
    <row r="42" spans="1:6" x14ac:dyDescent="0.2">
      <c r="A42" s="4" t="s">
        <v>24</v>
      </c>
      <c r="B42" s="69">
        <v>0</v>
      </c>
      <c r="C42" s="22">
        <f>'ATTACHMENT A Adj State Owes '!E42</f>
        <v>0</v>
      </c>
      <c r="D42" s="22">
        <f t="shared" si="0"/>
        <v>0</v>
      </c>
      <c r="F42" s="13"/>
    </row>
    <row r="43" spans="1:6" x14ac:dyDescent="0.2">
      <c r="A43" s="4" t="s">
        <v>45</v>
      </c>
      <c r="B43" s="69">
        <v>528601</v>
      </c>
      <c r="C43" s="22">
        <f>'ATTACHMENT A Adj State Owes '!E43</f>
        <v>0</v>
      </c>
      <c r="D43" s="22">
        <f t="shared" si="0"/>
        <v>528601</v>
      </c>
      <c r="F43" s="13"/>
    </row>
    <row r="44" spans="1:6" x14ac:dyDescent="0.2">
      <c r="A44" s="11" t="s">
        <v>76</v>
      </c>
      <c r="B44" s="69">
        <v>0</v>
      </c>
      <c r="C44" s="22">
        <f>'ATTACHMENT A Adj State Owes '!E44</f>
        <v>0</v>
      </c>
      <c r="D44" s="22">
        <f t="shared" si="0"/>
        <v>0</v>
      </c>
      <c r="F44" s="13"/>
    </row>
    <row r="45" spans="1:6" x14ac:dyDescent="0.2">
      <c r="A45" s="4" t="s">
        <v>25</v>
      </c>
      <c r="B45" s="69">
        <v>31184</v>
      </c>
      <c r="C45" s="22">
        <f>'ATTACHMENT A Adj State Owes '!E45</f>
        <v>0</v>
      </c>
      <c r="D45" s="22">
        <f t="shared" si="0"/>
        <v>31184</v>
      </c>
      <c r="F45" s="13"/>
    </row>
    <row r="46" spans="1:6" x14ac:dyDescent="0.2">
      <c r="A46" s="4" t="s">
        <v>26</v>
      </c>
      <c r="B46" s="69">
        <v>0</v>
      </c>
      <c r="C46" s="22">
        <f>'ATTACHMENT A Adj State Owes '!E46</f>
        <v>0</v>
      </c>
      <c r="D46" s="22">
        <f t="shared" si="0"/>
        <v>0</v>
      </c>
      <c r="F46" s="13"/>
    </row>
    <row r="47" spans="1:6" x14ac:dyDescent="0.2">
      <c r="A47" s="4" t="s">
        <v>46</v>
      </c>
      <c r="B47" s="69">
        <v>0</v>
      </c>
      <c r="C47" s="22">
        <f>'ATTACHMENT A Adj State Owes '!E47</f>
        <v>0</v>
      </c>
      <c r="D47" s="22">
        <f t="shared" si="0"/>
        <v>0</v>
      </c>
      <c r="F47" s="13"/>
    </row>
    <row r="48" spans="1:6" x14ac:dyDescent="0.2">
      <c r="A48" s="4" t="s">
        <v>47</v>
      </c>
      <c r="B48" s="69">
        <v>3880553</v>
      </c>
      <c r="C48" s="22">
        <f>'ATTACHMENT A Adj State Owes '!E48</f>
        <v>0</v>
      </c>
      <c r="D48" s="22">
        <f t="shared" si="0"/>
        <v>3880553</v>
      </c>
      <c r="F48" s="13"/>
    </row>
    <row r="49" spans="1:6" x14ac:dyDescent="0.2">
      <c r="A49" s="4" t="s">
        <v>27</v>
      </c>
      <c r="B49" s="69">
        <v>8831</v>
      </c>
      <c r="C49" s="22">
        <f>'ATTACHMENT A Adj State Owes '!E49</f>
        <v>242</v>
      </c>
      <c r="D49" s="22">
        <f t="shared" si="0"/>
        <v>8589</v>
      </c>
      <c r="F49" s="13"/>
    </row>
    <row r="50" spans="1:6" x14ac:dyDescent="0.2">
      <c r="A50" s="4" t="s">
        <v>28</v>
      </c>
      <c r="B50" s="69">
        <v>8795</v>
      </c>
      <c r="C50" s="22">
        <f>'ATTACHMENT A Adj State Owes '!E50</f>
        <v>0</v>
      </c>
      <c r="D50" s="22">
        <f t="shared" si="0"/>
        <v>8795</v>
      </c>
      <c r="F50" s="13"/>
    </row>
    <row r="51" spans="1:6" x14ac:dyDescent="0.2">
      <c r="A51" s="4" t="s">
        <v>29</v>
      </c>
      <c r="B51" s="69">
        <v>4346</v>
      </c>
      <c r="C51" s="22">
        <f>'ATTACHMENT A Adj State Owes '!E51</f>
        <v>53</v>
      </c>
      <c r="D51" s="22">
        <f t="shared" si="0"/>
        <v>4293</v>
      </c>
      <c r="F51" s="13"/>
    </row>
    <row r="52" spans="1:6" x14ac:dyDescent="0.2">
      <c r="A52" s="4" t="s">
        <v>30</v>
      </c>
      <c r="B52" s="69">
        <v>808</v>
      </c>
      <c r="C52" s="22">
        <f>'ATTACHMENT A Adj State Owes '!E52</f>
        <v>0</v>
      </c>
      <c r="D52" s="22">
        <f t="shared" si="0"/>
        <v>808</v>
      </c>
      <c r="F52" s="13"/>
    </row>
    <row r="53" spans="1:6" x14ac:dyDescent="0.2">
      <c r="A53" s="4" t="s">
        <v>31</v>
      </c>
      <c r="B53" s="69">
        <v>5746</v>
      </c>
      <c r="C53" s="22">
        <f>'ATTACHMENT A Adj State Owes '!E53</f>
        <v>0</v>
      </c>
      <c r="D53" s="22">
        <f t="shared" si="0"/>
        <v>5746</v>
      </c>
      <c r="F53" s="13"/>
    </row>
    <row r="54" spans="1:6" x14ac:dyDescent="0.2">
      <c r="A54" s="4" t="s">
        <v>48</v>
      </c>
      <c r="B54" s="69">
        <v>1621490</v>
      </c>
      <c r="C54" s="22">
        <f>'ATTACHMENT A Adj State Owes '!E54</f>
        <v>0</v>
      </c>
      <c r="D54" s="22">
        <f t="shared" si="0"/>
        <v>1621490</v>
      </c>
      <c r="F54" s="13"/>
    </row>
    <row r="55" spans="1:6" x14ac:dyDescent="0.2">
      <c r="A55" s="4" t="s">
        <v>49</v>
      </c>
      <c r="B55" s="69">
        <v>1047979</v>
      </c>
      <c r="C55" s="22">
        <f>'ATTACHMENT A Adj State Owes '!E55</f>
        <v>0</v>
      </c>
      <c r="D55" s="22">
        <f t="shared" si="0"/>
        <v>1047979</v>
      </c>
      <c r="F55" s="13"/>
    </row>
    <row r="56" spans="1:6" x14ac:dyDescent="0.2">
      <c r="A56" s="31" t="s">
        <v>50</v>
      </c>
      <c r="B56" s="69">
        <v>3259328</v>
      </c>
      <c r="C56" s="22">
        <f>'ATTACHMENT A Adj State Owes '!E56</f>
        <v>0</v>
      </c>
      <c r="D56" s="22">
        <f t="shared" si="0"/>
        <v>3259328</v>
      </c>
      <c r="F56" s="13"/>
    </row>
    <row r="57" spans="1:6" x14ac:dyDescent="0.2">
      <c r="A57" s="11" t="s">
        <v>77</v>
      </c>
      <c r="B57" s="69">
        <v>1654355</v>
      </c>
      <c r="C57" s="22">
        <f>'ATTACHMENT A Adj State Owes '!E57</f>
        <v>0</v>
      </c>
      <c r="D57" s="22">
        <f t="shared" si="0"/>
        <v>1654355</v>
      </c>
      <c r="F57" s="13"/>
    </row>
    <row r="58" spans="1:6" ht="13.5" thickBot="1" x14ac:dyDescent="0.25">
      <c r="A58" s="16" t="s">
        <v>52</v>
      </c>
      <c r="B58" s="23">
        <f>SUM(B4:B57)</f>
        <v>82363500</v>
      </c>
      <c r="C58" s="23">
        <f>SUM(C4:C57)</f>
        <v>438886</v>
      </c>
      <c r="D58" s="23">
        <f>SUM(D4:D57)</f>
        <v>81924614</v>
      </c>
    </row>
    <row r="59" spans="1:6" ht="13.5" thickTop="1" x14ac:dyDescent="0.2">
      <c r="A59" s="79" t="s">
        <v>95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2020 Disparity (p.1-3)</vt:lpstr>
      <vt:lpstr>ATTACHMENT A Adj State Owes </vt:lpstr>
      <vt:lpstr>Attachment B Audited Local Adj.</vt:lpstr>
      <vt:lpstr>'2020 Disparity (p.1-3)'!Print_Area</vt:lpstr>
      <vt:lpstr>'ATTACHMENT A Adj State Owes '!Print_Area</vt:lpstr>
      <vt:lpstr>'Attachment B Audited Local Adj.'!Print_Area</vt:lpstr>
      <vt:lpstr>'2020 Disparity (p.1-3)'!Print_Titles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Lobaugh, Mindy H (EED)</cp:lastModifiedBy>
  <cp:lastPrinted>2021-03-04T23:49:06Z</cp:lastPrinted>
  <dcterms:created xsi:type="dcterms:W3CDTF">1999-11-05T18:52:10Z</dcterms:created>
  <dcterms:modified xsi:type="dcterms:W3CDTF">2021-03-04T23:56:53Z</dcterms:modified>
</cp:coreProperties>
</file>