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ivate School Ombudsman\Allocations and Proportionate Shares\"/>
    </mc:Choice>
  </mc:AlternateContent>
  <xr:revisionPtr revIDLastSave="0" documentId="13_ncr:1_{531AB035-386B-4842-93C4-9F6D0AB2A44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21-22 Allocation Overview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R58" i="1"/>
  <c r="O58" i="1"/>
  <c r="L58" i="1"/>
  <c r="I58" i="1"/>
  <c r="F58" i="1"/>
  <c r="Q58" i="1"/>
  <c r="P58" i="1"/>
  <c r="N58" i="1"/>
  <c r="M58" i="1"/>
  <c r="K58" i="1"/>
  <c r="J58" i="1"/>
  <c r="H58" i="1"/>
  <c r="G58" i="1"/>
  <c r="E58" i="1"/>
  <c r="D58" i="1"/>
  <c r="C58" i="1"/>
</calcChain>
</file>

<file path=xl/sharedStrings.xml><?xml version="1.0" encoding="utf-8"?>
<sst xmlns="http://schemas.openxmlformats.org/spreadsheetml/2006/main" count="239" uniqueCount="137">
  <si>
    <t>Org Code</t>
  </si>
  <si>
    <t>Organization</t>
  </si>
  <si>
    <t>3</t>
  </si>
  <si>
    <t>Alaska Gateway School District</t>
  </si>
  <si>
    <t>4</t>
  </si>
  <si>
    <t>Aleutian Region School District</t>
  </si>
  <si>
    <t>56</t>
  </si>
  <si>
    <t>Aleutians East Borough School District</t>
  </si>
  <si>
    <t>5</t>
  </si>
  <si>
    <t>Anchorage School District</t>
  </si>
  <si>
    <t>6</t>
  </si>
  <si>
    <t>Annette Island School District</t>
  </si>
  <si>
    <t>7</t>
  </si>
  <si>
    <t>Bering Strait School District</t>
  </si>
  <si>
    <t>8</t>
  </si>
  <si>
    <t>Bristol Bay Borough School District</t>
  </si>
  <si>
    <t>9</t>
  </si>
  <si>
    <t>Chatham School District</t>
  </si>
  <si>
    <t>10</t>
  </si>
  <si>
    <t>Chugach School District</t>
  </si>
  <si>
    <t>11</t>
  </si>
  <si>
    <t>Copper River School District</t>
  </si>
  <si>
    <t>12</t>
  </si>
  <si>
    <t>Cordova City School District</t>
  </si>
  <si>
    <t>13</t>
  </si>
  <si>
    <t>Craig City School District</t>
  </si>
  <si>
    <t>14</t>
  </si>
  <si>
    <t>Delta-Greely School District</t>
  </si>
  <si>
    <t>2</t>
  </si>
  <si>
    <t>Denali Borough School District</t>
  </si>
  <si>
    <t>15</t>
  </si>
  <si>
    <t>Dillingham City School District</t>
  </si>
  <si>
    <t>16</t>
  </si>
  <si>
    <t>Fairbanks North Star Borough School District</t>
  </si>
  <si>
    <t>17</t>
  </si>
  <si>
    <t>Galena City School District</t>
  </si>
  <si>
    <t>18</t>
  </si>
  <si>
    <t>Haines Borough School District</t>
  </si>
  <si>
    <t>19</t>
  </si>
  <si>
    <t>Hoonah City School District</t>
  </si>
  <si>
    <t>20</t>
  </si>
  <si>
    <t>Hydaburg City School District</t>
  </si>
  <si>
    <t>21</t>
  </si>
  <si>
    <t>Iditarod Area School District</t>
  </si>
  <si>
    <t>22</t>
  </si>
  <si>
    <t>Juneau Borough School District</t>
  </si>
  <si>
    <t>23</t>
  </si>
  <si>
    <t>Kake City School District</t>
  </si>
  <si>
    <t>55</t>
  </si>
  <si>
    <t>Kashunamiut School District</t>
  </si>
  <si>
    <t>24</t>
  </si>
  <si>
    <t>Kenai Peninsula Borough School District</t>
  </si>
  <si>
    <t>25</t>
  </si>
  <si>
    <t>Ketchikan Gateway Borough School District</t>
  </si>
  <si>
    <t>27</t>
  </si>
  <si>
    <t>Klawock City School District</t>
  </si>
  <si>
    <t>28</t>
  </si>
  <si>
    <t>Kodiak Island Borough School District</t>
  </si>
  <si>
    <t>29</t>
  </si>
  <si>
    <t>Kuspuk School District</t>
  </si>
  <si>
    <t>30</t>
  </si>
  <si>
    <t>Lake and Peninsula Borough School District</t>
  </si>
  <si>
    <t>31</t>
  </si>
  <si>
    <t>Lower Kuskokwim School District</t>
  </si>
  <si>
    <t>32</t>
  </si>
  <si>
    <t>Lower Yukon School District</t>
  </si>
  <si>
    <t>33</t>
  </si>
  <si>
    <t>Matanuska-Susitna Borough School District</t>
  </si>
  <si>
    <t>98</t>
  </si>
  <si>
    <t>Mount Edgecumbe</t>
  </si>
  <si>
    <t>34</t>
  </si>
  <si>
    <t>Nenana City School District</t>
  </si>
  <si>
    <t>35</t>
  </si>
  <si>
    <t>Nome Public Schools</t>
  </si>
  <si>
    <t>36</t>
  </si>
  <si>
    <t>North Slope Borough School District</t>
  </si>
  <si>
    <t>37</t>
  </si>
  <si>
    <t>Northwest Arctic Borough School District</t>
  </si>
  <si>
    <t>38</t>
  </si>
  <si>
    <t>Pelican City School District</t>
  </si>
  <si>
    <t>39</t>
  </si>
  <si>
    <t>Petersburg Borough School District</t>
  </si>
  <si>
    <t>40</t>
  </si>
  <si>
    <t>Pribilof School District</t>
  </si>
  <si>
    <t>46</t>
  </si>
  <si>
    <t>Saint Mary's School District</t>
  </si>
  <si>
    <t>42</t>
  </si>
  <si>
    <t>Sitka School District</t>
  </si>
  <si>
    <t>43</t>
  </si>
  <si>
    <t>Skagway School District</t>
  </si>
  <si>
    <t>44</t>
  </si>
  <si>
    <t>Southeast Island School District</t>
  </si>
  <si>
    <t>45</t>
  </si>
  <si>
    <t>Southwest Region School District</t>
  </si>
  <si>
    <t>53</t>
  </si>
  <si>
    <t>Tanana City School District</t>
  </si>
  <si>
    <t>47</t>
  </si>
  <si>
    <t>Unalaska City School District</t>
  </si>
  <si>
    <t>48</t>
  </si>
  <si>
    <t>Valdez City School District</t>
  </si>
  <si>
    <t>49</t>
  </si>
  <si>
    <t>Wrangell Public School District</t>
  </si>
  <si>
    <t>50</t>
  </si>
  <si>
    <t>Yakutat School District</t>
  </si>
  <si>
    <t>51</t>
  </si>
  <si>
    <t>Yukon Flats School District</t>
  </si>
  <si>
    <t>52</t>
  </si>
  <si>
    <t>Yukon-Koyukuk School District</t>
  </si>
  <si>
    <t>54</t>
  </si>
  <si>
    <t>Yupiit School District</t>
  </si>
  <si>
    <t>Private School Proportionate Share Allocation Overview</t>
  </si>
  <si>
    <t>Title I-A Private School Share</t>
  </si>
  <si>
    <t>Title I-A District Allocation</t>
  </si>
  <si>
    <t>Title I-C Private School Share</t>
  </si>
  <si>
    <t>Title II-A Private School Share</t>
  </si>
  <si>
    <t>Title III-A Private School Share</t>
  </si>
  <si>
    <t>Title IV-A Private School Share</t>
  </si>
  <si>
    <t>Title I-C Migrant</t>
  </si>
  <si>
    <t>Title II-A Supporting Effective
Instruction</t>
  </si>
  <si>
    <t>Title III-A English Learners</t>
  </si>
  <si>
    <t>Title IV-A Student Support and 
Academic Enrichment</t>
  </si>
  <si>
    <t>I-A # Private Schools Participating</t>
  </si>
  <si>
    <t>I-C # Private Schools Participating</t>
  </si>
  <si>
    <t>II-A # Private Schools Participating</t>
  </si>
  <si>
    <t>III-A # Private Schools Participating</t>
  </si>
  <si>
    <t>IV-A # Private Schools Participating</t>
  </si>
  <si>
    <t>Totals</t>
  </si>
  <si>
    <t>Title I-C District Allocation</t>
  </si>
  <si>
    <t>Title II-A District Allocation</t>
  </si>
  <si>
    <t>Title III-A District Allocation</t>
  </si>
  <si>
    <t>Title IV-A District Allocation</t>
  </si>
  <si>
    <t>Statewide</t>
  </si>
  <si>
    <t>end of sheet</t>
  </si>
  <si>
    <t># Private Schools in District Boundaries</t>
  </si>
  <si>
    <t>Title I-A Improving Academic 
Achievement</t>
  </si>
  <si>
    <t>School Year 2021-2022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</si>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</sst>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&quot;$&quot;#,##0.00"/>
  </numFmts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sz val="10"/>
      <color rgb="FF000000"/>
      <name val="Arial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42"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5" fillId="0" borderId="0" xfId="0" applyNumberFormat="1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readingOrder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Continuous" vertical="center" wrapText="1"/>
    </xf>
    <xf numFmtId="0" fontId="4" fillId="0" borderId="2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horizontal="left" wrapText="1" readingOrder="1"/>
    </xf>
    <xf numFmtId="0" fontId="5" fillId="0" borderId="5" xfId="0" applyNumberFormat="1" applyFont="1" applyFill="1" applyBorder="1" applyAlignment="1">
      <alignment horizontal="left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9" xfId="0" applyNumberFormat="1" applyFont="1" applyFill="1" applyBorder="1" applyAlignment="1">
      <alignment vertical="top" wrapText="1"/>
    </xf>
    <xf numFmtId="0" fontId="6" fillId="2" borderId="9" xfId="0" applyNumberFormat="1" applyFont="1" applyFill="1" applyBorder="1" applyAlignment="1">
      <alignment vertical="top" wrapText="1"/>
    </xf>
    <xf numFmtId="0" fontId="1" fillId="2" borderId="0" xfId="0" applyFont="1" applyFill="1" applyBorder="1"/>
    <xf numFmtId="0" fontId="1" fillId="0" borderId="10" xfId="0" applyNumberFormat="1" applyFont="1" applyFill="1" applyBorder="1" applyAlignment="1">
      <alignment horizontal="center" vertical="center" wrapText="1" readingOrder="1"/>
    </xf>
    <xf numFmtId="0" fontId="1" fillId="0" borderId="10" xfId="0" applyNumberFormat="1" applyFont="1" applyFill="1" applyBorder="1" applyAlignment="1">
      <alignment horizontal="left" vertical="top" wrapText="1" readingOrder="1"/>
    </xf>
    <xf numFmtId="44" fontId="1" fillId="0" borderId="10" xfId="1" applyFont="1" applyFill="1" applyBorder="1" applyAlignment="1">
      <alignment horizontal="center" vertical="center" wrapText="1" readingOrder="1"/>
    </xf>
    <xf numFmtId="164" fontId="7" fillId="0" borderId="10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 readingOrder="1"/>
    </xf>
    <xf numFmtId="0" fontId="1" fillId="0" borderId="10" xfId="0" applyFont="1" applyFill="1" applyBorder="1"/>
    <xf numFmtId="165" fontId="1" fillId="0" borderId="10" xfId="1" applyNumberFormat="1" applyFont="1" applyFill="1" applyBorder="1" applyAlignment="1">
      <alignment horizontal="center" vertical="center" wrapText="1" readingOrder="1"/>
    </xf>
    <xf numFmtId="49" fontId="1" fillId="0" borderId="10" xfId="0" applyNumberFormat="1" applyFont="1" applyFill="1" applyBorder="1" applyAlignment="1">
      <alignment horizontal="center" vertical="center" wrapText="1" readingOrder="1"/>
    </xf>
    <xf numFmtId="7" fontId="1" fillId="0" borderId="10" xfId="1" applyNumberFormat="1" applyFont="1" applyFill="1" applyBorder="1" applyAlignment="1">
      <alignment horizontal="right" vertical="center" wrapText="1" readingOrder="1"/>
    </xf>
    <xf numFmtId="165" fontId="1" fillId="0" borderId="10" xfId="1" applyNumberFormat="1" applyFont="1" applyFill="1" applyBorder="1" applyAlignment="1">
      <alignment horizontal="right" vertical="center" wrapText="1" readingOrder="1"/>
    </xf>
    <xf numFmtId="165" fontId="0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 vertical="center" wrapText="1" readingOrder="1"/>
    </xf>
    <xf numFmtId="164" fontId="9" fillId="0" borderId="1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6" xfId="0" applyNumberFormat="1" applyFont="1" applyFill="1" applyBorder="1" applyAlignment="1">
      <alignment horizontal="center" vertical="center" wrapText="1" readingOrder="1"/>
    </xf>
    <xf numFmtId="164" fontId="4" fillId="0" borderId="8" xfId="0" applyNumberFormat="1" applyFont="1" applyFill="1" applyBorder="1" applyAlignment="1">
      <alignment horizontal="right" vertical="center" wrapText="1" readingOrder="1"/>
    </xf>
    <xf numFmtId="164" fontId="4" fillId="0" borderId="7" xfId="0" applyNumberFormat="1" applyFont="1" applyFill="1" applyBorder="1" applyAlignment="1">
      <alignment horizontal="right" vertical="center" wrapText="1" readingOrder="1"/>
    </xf>
    <xf numFmtId="165" fontId="4" fillId="0" borderId="7" xfId="0" applyNumberFormat="1" applyFont="1" applyFill="1" applyBorder="1" applyAlignment="1">
      <alignment horizontal="right" vertical="center" wrapText="1" readingOrder="1"/>
    </xf>
    <xf numFmtId="164" fontId="4" fillId="0" borderId="0" xfId="0" applyNumberFormat="1" applyFont="1" applyFill="1" applyBorder="1" applyAlignment="1">
      <alignment horizontal="right" vertical="center" wrapText="1" readingOrder="1"/>
    </xf>
    <xf numFmtId="165" fontId="4" fillId="0" borderId="7" xfId="1" applyNumberFormat="1" applyFont="1" applyFill="1" applyBorder="1" applyAlignment="1">
      <alignment horizontal="right" vertical="center" wrapText="1" readingOrder="1"/>
    </xf>
  </cellXfs>
  <cellStyles count="3">
    <cellStyle name="Currency" xfId="1" builtinId="4"/>
    <cellStyle name="Normal" xfId="0" builtinId="0"/>
    <cellStyle name="Normal 2" xfId="2" xr:uid="{2A9E2FA2-C73B-495C-9ACF-6CEED70CB7A9}"/>
  </cellStyles>
  <dxfs count="21">
    <dxf>
      <numFmt numFmtId="164" formatCode="[$-10409]&quot;$&quot;#,##0.00;\(&quot;$&quot;#,##0.00\)"/>
      <fill>
        <patternFill patternType="none">
          <bgColor auto="1"/>
        </patternFill>
      </fill>
    </dxf>
    <dxf>
      <numFmt numFmtId="164" formatCode="[$-10409]&quot;$&quot;#,##0.00;\(&quot;$&quot;#,##0.00\)"/>
      <fill>
        <patternFill patternType="none">
          <bgColor auto="1"/>
        </patternFill>
      </fill>
      <border diagonalUp="0" diagonalDown="0">
        <left/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64" formatCode="[$-10409]&quot;$&quot;#,##0.00;\(&quot;$&quot;#,##0.00\)"/>
      <fill>
        <patternFill patternType="none">
          <bgColor auto="1"/>
        </patternFill>
      </fill>
      <border diagonalUp="0" diagonalDown="0">
        <left/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64" formatCode="[$-10409]&quot;$&quot;#,##0.00;\(&quot;$&quot;#,##0.00\)"/>
      <fill>
        <patternFill patternType="none">
          <bgColor auto="1"/>
        </patternFill>
      </fill>
      <border diagonalUp="0" diagonalDown="0">
        <left/>
        <right style="thin">
          <color indexed="64"/>
        </right>
        <top/>
        <bottom/>
      </border>
    </dxf>
    <dxf>
      <numFmt numFmtId="165" formatCode="&quot;$&quot;#,##0.00"/>
      <fill>
        <patternFill patternType="none">
          <bgColor auto="1"/>
        </patternFill>
      </fill>
      <alignment horizontal="right" textRotation="0" indent="0" justifyLastLine="0" shrinkToFit="0"/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467F"/>
      <rgbColor rgb="00FFFFFF"/>
      <rgbColor rgb="00F1F7FB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1F7FB"/>
      <color rgb="FFF1F1FB"/>
      <color rgb="FFF1F7F1"/>
      <color rgb="FFF193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smiley\Downloads\Allocations%20By%20Source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smiley\Downloads\Allocations%20By%20Source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smiley\Downloads\Allocations%20By%20Source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 By Sourc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 By Sourc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 By Source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S58" totalsRowShown="0" headerRowDxfId="20" dataDxfId="19">
  <autoFilter ref="A3:S58" xr:uid="{00000000-0009-0000-0100-000001000000}"/>
  <tableColumns count="19">
    <tableColumn id="1" xr3:uid="{00000000-0010-0000-0000-000001000000}" name="Org Code" dataDxfId="18"/>
    <tableColumn id="2" xr3:uid="{00000000-0010-0000-0000-000002000000}" name="Organization" dataDxfId="17"/>
    <tableColumn id="3" xr3:uid="{00000000-0010-0000-0000-000003000000}" name="# Private Schools in District Boundaries" dataDxfId="16"/>
    <tableColumn id="4" xr3:uid="{00000000-0010-0000-0000-000004000000}" name="I-A # Private Schools Participating" dataDxfId="15"/>
    <tableColumn id="5" xr3:uid="{00000000-0010-0000-0000-000005000000}" name="Title I-A Private School Share" dataDxfId="14"/>
    <tableColumn id="6" xr3:uid="{00000000-0010-0000-0000-000006000000}" name="Title I-A District Allocation" dataDxfId="13"/>
    <tableColumn id="7" xr3:uid="{00000000-0010-0000-0000-000007000000}" name="I-C # Private Schools Participating" dataDxfId="12"/>
    <tableColumn id="8" xr3:uid="{00000000-0010-0000-0000-000008000000}" name="Title I-C Private School Share" dataDxfId="11"/>
    <tableColumn id="9" xr3:uid="{00000000-0010-0000-0000-000009000000}" name="Title I-C District Allocation" dataDxfId="10"/>
    <tableColumn id="10" xr3:uid="{00000000-0010-0000-0000-00000A000000}" name="II-A # Private Schools Participating" dataDxfId="9"/>
    <tableColumn id="11" xr3:uid="{00000000-0010-0000-0000-00000B000000}" name="Title II-A Private School Share" dataDxfId="8"/>
    <tableColumn id="12" xr3:uid="{00000000-0010-0000-0000-00000C000000}" name="Title II-A District Allocation" dataDxfId="7">
      <calculatedColumnFormula>VLOOKUP(Table1[[#This Row],[Org Code]],'[1]Allocations By Source'!$A$4:$E$57,3,FALSE)</calculatedColumnFormula>
    </tableColumn>
    <tableColumn id="13" xr3:uid="{00000000-0010-0000-0000-00000D000000}" name="III-A # Private Schools Participating" dataDxfId="6"/>
    <tableColumn id="14" xr3:uid="{00000000-0010-0000-0000-00000E000000}" name="Title III-A Private School Share" dataDxfId="5"/>
    <tableColumn id="15" xr3:uid="{00000000-0010-0000-0000-00000F000000}" name="Title III-A District Allocation" dataDxfId="4">
      <calculatedColumnFormula>VLOOKUP(Table1[[#This Row],[Org Code]],'[2]Allocations By Source'!$A$4:$E$16,3,FALSE)</calculatedColumnFormula>
    </tableColumn>
    <tableColumn id="16" xr3:uid="{00000000-0010-0000-0000-000010000000}" name="IV-A # Private Schools Participating" dataDxfId="3"/>
    <tableColumn id="17" xr3:uid="{00000000-0010-0000-0000-000011000000}" name="Title IV-A Private School Share" dataDxfId="2"/>
    <tableColumn id="18" xr3:uid="{00000000-0010-0000-0000-000012000000}" name="Title IV-A District Allocation" dataDxfId="1">
      <calculatedColumnFormula>VLOOKUP(Table1[[#This Row],[Org Code]],'[3]Allocations By Source'!$A$4:$E$54,3,FALSE)</calculatedColumnFormula>
    </tableColumn>
    <tableColumn id="19" xr3:uid="{00000000-0010-0000-0000-000013000000}" name="Totals" dataDxfId="0">
      <calculatedColumnFormula>Table1[[#This Row],[Title IV-A District Allocation]]+Table1[[#This Row],[Title III-A District Allocation]]+Table1[[#This Row],[Title II-A District Allocation]]+Table1[[#This Row],[Title I-C District Allocation]]+Table1[[#This Row],[Title I-A District Allocation]]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School Year 2019-2020 ESEA Private School Allocations; if a table cell is blank, please continue to the next cell; cells indicate a zero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workbookViewId="0">
      <pane xSplit="2" ySplit="3" topLeftCell="J23" activePane="bottomRight" state="frozen"/>
      <selection pane="topRight" activeCell="C1" sqref="C1"/>
      <selection pane="bottomLeft" activeCell="A4" sqref="A4"/>
      <selection pane="bottomRight" activeCell="L27" sqref="L27"/>
    </sheetView>
  </sheetViews>
  <sheetFormatPr defaultRowHeight="14.5"/>
  <cols>
    <col min="1" max="1" width="11.7265625" customWidth="1"/>
    <col min="2" max="2" width="39.81640625" customWidth="1"/>
    <col min="3" max="19" width="15.7265625" customWidth="1"/>
    <col min="20" max="20" width="7.81640625" customWidth="1"/>
    <col min="21" max="21" width="6.26953125" customWidth="1"/>
  </cols>
  <sheetData>
    <row r="1" spans="1:20" ht="20.5" customHeight="1">
      <c r="A1" s="13" t="s">
        <v>110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2" customFormat="1" ht="30" customHeight="1">
      <c r="A2" s="7" t="s">
        <v>135</v>
      </c>
      <c r="B2" s="8"/>
      <c r="D2" s="9" t="s">
        <v>134</v>
      </c>
      <c r="E2" s="10"/>
      <c r="F2" s="12"/>
      <c r="G2" s="11" t="s">
        <v>117</v>
      </c>
      <c r="H2" s="10"/>
      <c r="I2" s="12"/>
      <c r="J2" s="9" t="s">
        <v>118</v>
      </c>
      <c r="K2" s="10"/>
      <c r="L2" s="12"/>
      <c r="M2" s="11" t="s">
        <v>119</v>
      </c>
      <c r="N2" s="10"/>
      <c r="O2" s="12"/>
      <c r="P2" s="9" t="s">
        <v>120</v>
      </c>
      <c r="Q2" s="10"/>
      <c r="R2" s="12"/>
    </row>
    <row r="3" spans="1:20" s="1" customFormat="1" ht="43.5">
      <c r="A3" s="3" t="s">
        <v>0</v>
      </c>
      <c r="B3" s="4" t="s">
        <v>1</v>
      </c>
      <c r="C3" s="5" t="s">
        <v>133</v>
      </c>
      <c r="D3" s="16" t="s">
        <v>121</v>
      </c>
      <c r="E3" s="4" t="s">
        <v>111</v>
      </c>
      <c r="F3" s="17" t="s">
        <v>112</v>
      </c>
      <c r="G3" s="16" t="s">
        <v>122</v>
      </c>
      <c r="H3" s="4" t="s">
        <v>113</v>
      </c>
      <c r="I3" s="17" t="s">
        <v>127</v>
      </c>
      <c r="J3" s="16" t="s">
        <v>123</v>
      </c>
      <c r="K3" s="4" t="s">
        <v>114</v>
      </c>
      <c r="L3" s="17" t="s">
        <v>128</v>
      </c>
      <c r="M3" s="16" t="s">
        <v>124</v>
      </c>
      <c r="N3" s="4" t="s">
        <v>115</v>
      </c>
      <c r="O3" s="17" t="s">
        <v>129</v>
      </c>
      <c r="P3" s="16" t="s">
        <v>125</v>
      </c>
      <c r="Q3" s="4" t="s">
        <v>116</v>
      </c>
      <c r="R3" s="17" t="s">
        <v>130</v>
      </c>
      <c r="S3" s="6" t="s">
        <v>126</v>
      </c>
    </row>
    <row r="4" spans="1:20">
      <c r="A4" s="29" t="s">
        <v>2</v>
      </c>
      <c r="B4" s="23" t="s">
        <v>3</v>
      </c>
      <c r="C4" s="22">
        <v>1</v>
      </c>
      <c r="D4" s="22" t="s">
        <v>136</v>
      </c>
      <c r="E4" s="24" t="s">
        <v>136</v>
      </c>
      <c r="F4" s="25">
        <v>216700</v>
      </c>
      <c r="G4" s="22" t="s">
        <v>136</v>
      </c>
      <c r="H4" s="24" t="s">
        <v>136</v>
      </c>
      <c r="I4" s="25">
        <v>444139</v>
      </c>
      <c r="J4" s="22" t="s">
        <v>136</v>
      </c>
      <c r="K4" s="31" t="s">
        <v>136</v>
      </c>
      <c r="L4" s="25">
        <v>41786</v>
      </c>
      <c r="M4" s="22" t="s">
        <v>136</v>
      </c>
      <c r="N4" s="24" t="s">
        <v>136</v>
      </c>
      <c r="O4" s="25">
        <v>0</v>
      </c>
      <c r="P4" s="22" t="s">
        <v>136</v>
      </c>
      <c r="Q4" s="31" t="s">
        <v>136</v>
      </c>
      <c r="R4" s="25">
        <v>27834</v>
      </c>
      <c r="S4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730459</v>
      </c>
      <c r="T4" s="19"/>
    </row>
    <row r="5" spans="1:20">
      <c r="A5" s="29" t="s">
        <v>4</v>
      </c>
      <c r="B5" s="26" t="s">
        <v>5</v>
      </c>
      <c r="C5" s="22"/>
      <c r="D5" s="22"/>
      <c r="E5" s="24"/>
      <c r="F5" s="25">
        <v>1247</v>
      </c>
      <c r="G5" s="22"/>
      <c r="H5" s="24"/>
      <c r="I5" s="25">
        <v>0</v>
      </c>
      <c r="J5" s="22"/>
      <c r="K5" s="31"/>
      <c r="L5" s="25">
        <v>1386</v>
      </c>
      <c r="M5" s="22"/>
      <c r="N5" s="24"/>
      <c r="O5" s="25">
        <v>0</v>
      </c>
      <c r="P5" s="22"/>
      <c r="Q5" s="31"/>
      <c r="R5" s="25">
        <v>0</v>
      </c>
      <c r="S5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2633</v>
      </c>
      <c r="T5" s="19"/>
    </row>
    <row r="6" spans="1:20">
      <c r="A6" s="29" t="s">
        <v>6</v>
      </c>
      <c r="B6" s="26" t="s">
        <v>7</v>
      </c>
      <c r="C6" s="22"/>
      <c r="D6" s="22"/>
      <c r="E6" s="24"/>
      <c r="F6" s="25">
        <v>42444</v>
      </c>
      <c r="G6" s="22"/>
      <c r="H6" s="24"/>
      <c r="I6" s="25">
        <v>145071</v>
      </c>
      <c r="J6" s="22"/>
      <c r="K6" s="31"/>
      <c r="L6" s="25">
        <v>13495</v>
      </c>
      <c r="M6" s="22"/>
      <c r="N6" s="24"/>
      <c r="O6" s="25">
        <v>0</v>
      </c>
      <c r="P6" s="22"/>
      <c r="Q6" s="31"/>
      <c r="R6" s="25">
        <v>10000</v>
      </c>
      <c r="S6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211010</v>
      </c>
      <c r="T6" s="19"/>
    </row>
    <row r="7" spans="1:20">
      <c r="A7" s="29" t="s">
        <v>8</v>
      </c>
      <c r="B7" s="23" t="s">
        <v>9</v>
      </c>
      <c r="C7" s="22">
        <v>15</v>
      </c>
      <c r="D7" s="22" t="s">
        <v>136</v>
      </c>
      <c r="E7" s="24" t="s">
        <v>136</v>
      </c>
      <c r="F7" s="25">
        <v>14916987</v>
      </c>
      <c r="G7" s="22" t="s">
        <v>136</v>
      </c>
      <c r="H7" s="24" t="s">
        <v>136</v>
      </c>
      <c r="I7" s="25">
        <v>5052395</v>
      </c>
      <c r="J7" s="22">
        <v>6</v>
      </c>
      <c r="K7" s="31">
        <v>75071.649999999994</v>
      </c>
      <c r="L7" s="25">
        <v>3163219</v>
      </c>
      <c r="M7" s="22" t="s">
        <v>136</v>
      </c>
      <c r="N7" s="22" t="s">
        <v>136</v>
      </c>
      <c r="O7" s="25">
        <v>631130</v>
      </c>
      <c r="P7" s="22">
        <v>7</v>
      </c>
      <c r="Q7" s="31">
        <v>54248.46</v>
      </c>
      <c r="R7" s="25">
        <v>1916018</v>
      </c>
      <c r="S7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25679749</v>
      </c>
      <c r="T7" s="19"/>
    </row>
    <row r="8" spans="1:20">
      <c r="A8" s="29" t="s">
        <v>10</v>
      </c>
      <c r="B8" s="26" t="s">
        <v>11</v>
      </c>
      <c r="C8" s="22"/>
      <c r="D8" s="22"/>
      <c r="E8" s="24"/>
      <c r="F8" s="25">
        <v>203472</v>
      </c>
      <c r="G8" s="22"/>
      <c r="H8" s="24"/>
      <c r="I8" s="25">
        <v>0</v>
      </c>
      <c r="J8" s="22"/>
      <c r="K8" s="28"/>
      <c r="L8" s="25">
        <v>33827</v>
      </c>
      <c r="M8" s="22"/>
      <c r="N8" s="24"/>
      <c r="O8" s="25">
        <v>0</v>
      </c>
      <c r="P8" s="22"/>
      <c r="Q8" s="28"/>
      <c r="R8" s="25">
        <v>22374</v>
      </c>
      <c r="S8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259673</v>
      </c>
      <c r="T8" s="19"/>
    </row>
    <row r="9" spans="1:20">
      <c r="A9" s="29" t="s">
        <v>12</v>
      </c>
      <c r="B9" s="26" t="s">
        <v>13</v>
      </c>
      <c r="C9" s="22"/>
      <c r="D9" s="22"/>
      <c r="E9" s="24"/>
      <c r="F9" s="25">
        <v>1597815</v>
      </c>
      <c r="G9" s="22"/>
      <c r="H9" s="24"/>
      <c r="I9" s="25">
        <v>489120</v>
      </c>
      <c r="J9" s="22"/>
      <c r="K9" s="28"/>
      <c r="L9" s="25">
        <v>283792</v>
      </c>
      <c r="M9" s="22"/>
      <c r="N9" s="24"/>
      <c r="O9" s="25">
        <v>45698</v>
      </c>
      <c r="P9" s="22"/>
      <c r="Q9" s="28"/>
      <c r="R9" s="25">
        <v>197654</v>
      </c>
      <c r="S9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2614079</v>
      </c>
      <c r="T9" s="19"/>
    </row>
    <row r="10" spans="1:20">
      <c r="A10" s="29" t="s">
        <v>14</v>
      </c>
      <c r="B10" s="26" t="s">
        <v>15</v>
      </c>
      <c r="C10" s="22">
        <v>1</v>
      </c>
      <c r="D10" s="22" t="s">
        <v>136</v>
      </c>
      <c r="E10" s="24" t="s">
        <v>136</v>
      </c>
      <c r="F10" s="25">
        <v>1623</v>
      </c>
      <c r="G10" s="22" t="s">
        <v>136</v>
      </c>
      <c r="H10" s="24" t="s">
        <v>136</v>
      </c>
      <c r="I10" s="25">
        <v>147323</v>
      </c>
      <c r="J10" s="22" t="s">
        <v>136</v>
      </c>
      <c r="K10" s="28" t="s">
        <v>136</v>
      </c>
      <c r="L10" s="25">
        <v>7012</v>
      </c>
      <c r="M10" s="22" t="s">
        <v>136</v>
      </c>
      <c r="N10" s="24" t="s">
        <v>136</v>
      </c>
      <c r="O10" s="25">
        <v>0</v>
      </c>
      <c r="P10" s="22" t="s">
        <v>136</v>
      </c>
      <c r="Q10" s="28" t="s">
        <v>136</v>
      </c>
      <c r="R10" s="25">
        <v>10000</v>
      </c>
      <c r="S10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165958</v>
      </c>
      <c r="T10" s="19"/>
    </row>
    <row r="11" spans="1:20">
      <c r="A11" s="29" t="s">
        <v>16</v>
      </c>
      <c r="B11" s="26" t="s">
        <v>17</v>
      </c>
      <c r="C11" s="22"/>
      <c r="D11" s="22"/>
      <c r="E11" s="24"/>
      <c r="F11" s="25">
        <v>98805</v>
      </c>
      <c r="G11" s="22"/>
      <c r="H11" s="24"/>
      <c r="I11" s="25">
        <v>0</v>
      </c>
      <c r="J11" s="22"/>
      <c r="K11" s="28"/>
      <c r="L11" s="25">
        <v>18065</v>
      </c>
      <c r="M11" s="22"/>
      <c r="N11" s="24"/>
      <c r="O11" s="25">
        <v>0</v>
      </c>
      <c r="P11" s="22"/>
      <c r="Q11" s="28"/>
      <c r="R11" s="25">
        <v>12034</v>
      </c>
      <c r="S11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128904</v>
      </c>
      <c r="T11" s="19"/>
    </row>
    <row r="12" spans="1:20">
      <c r="A12" s="29" t="s">
        <v>18</v>
      </c>
      <c r="B12" s="26" t="s">
        <v>19</v>
      </c>
      <c r="C12" s="22"/>
      <c r="D12" s="22"/>
      <c r="E12" s="24"/>
      <c r="F12" s="25">
        <v>47621</v>
      </c>
      <c r="G12" s="22"/>
      <c r="H12" s="24"/>
      <c r="I12" s="25">
        <v>0</v>
      </c>
      <c r="J12" s="22"/>
      <c r="K12" s="28"/>
      <c r="L12" s="25">
        <v>2407</v>
      </c>
      <c r="M12" s="22"/>
      <c r="N12" s="24"/>
      <c r="O12" s="25">
        <v>0</v>
      </c>
      <c r="P12" s="22"/>
      <c r="Q12" s="28"/>
      <c r="R12" s="25">
        <v>10000</v>
      </c>
      <c r="S12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60028</v>
      </c>
      <c r="T12" s="19"/>
    </row>
    <row r="13" spans="1:20">
      <c r="A13" s="29" t="s">
        <v>20</v>
      </c>
      <c r="B13" s="26" t="s">
        <v>21</v>
      </c>
      <c r="C13" s="22"/>
      <c r="D13" s="22"/>
      <c r="E13" s="24"/>
      <c r="F13" s="25">
        <v>117877</v>
      </c>
      <c r="G13" s="22"/>
      <c r="H13" s="24"/>
      <c r="I13" s="25">
        <v>247061</v>
      </c>
      <c r="J13" s="22"/>
      <c r="K13" s="28"/>
      <c r="L13" s="25">
        <v>22827</v>
      </c>
      <c r="M13" s="22"/>
      <c r="N13" s="24"/>
      <c r="O13" s="25">
        <v>0</v>
      </c>
      <c r="P13" s="22"/>
      <c r="Q13" s="28"/>
      <c r="R13" s="25">
        <v>17643</v>
      </c>
      <c r="S13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405408</v>
      </c>
      <c r="T13" s="19"/>
    </row>
    <row r="14" spans="1:20">
      <c r="A14" s="29" t="s">
        <v>22</v>
      </c>
      <c r="B14" s="26" t="s">
        <v>23</v>
      </c>
      <c r="C14" s="22"/>
      <c r="D14" s="22"/>
      <c r="E14" s="24"/>
      <c r="F14" s="25">
        <v>14820</v>
      </c>
      <c r="G14" s="22"/>
      <c r="H14" s="24"/>
      <c r="I14" s="25">
        <v>167667</v>
      </c>
      <c r="J14" s="22"/>
      <c r="K14" s="28"/>
      <c r="L14" s="25">
        <v>12402</v>
      </c>
      <c r="M14" s="22"/>
      <c r="N14" s="24"/>
      <c r="O14" s="25">
        <v>0</v>
      </c>
      <c r="P14" s="22"/>
      <c r="Q14" s="28"/>
      <c r="R14" s="25">
        <v>10000</v>
      </c>
      <c r="S14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204889</v>
      </c>
      <c r="T14" s="19"/>
    </row>
    <row r="15" spans="1:20">
      <c r="A15" s="29" t="s">
        <v>24</v>
      </c>
      <c r="B15" s="26" t="s">
        <v>25</v>
      </c>
      <c r="C15" s="22">
        <v>1</v>
      </c>
      <c r="D15" s="22" t="s">
        <v>136</v>
      </c>
      <c r="E15" s="24" t="s">
        <v>136</v>
      </c>
      <c r="F15" s="25">
        <v>67523</v>
      </c>
      <c r="G15" s="22" t="s">
        <v>136</v>
      </c>
      <c r="H15" s="24" t="s">
        <v>136</v>
      </c>
      <c r="I15" s="25">
        <v>141557</v>
      </c>
      <c r="J15" s="22" t="s">
        <v>136</v>
      </c>
      <c r="K15" s="28" t="s">
        <v>136</v>
      </c>
      <c r="L15" s="25">
        <v>22815</v>
      </c>
      <c r="M15" s="22" t="s">
        <v>136</v>
      </c>
      <c r="N15" s="24" t="s">
        <v>136</v>
      </c>
      <c r="O15" s="25">
        <v>0</v>
      </c>
      <c r="P15" s="22" t="s">
        <v>136</v>
      </c>
      <c r="Q15" s="28" t="s">
        <v>136</v>
      </c>
      <c r="R15" s="25">
        <v>10000</v>
      </c>
      <c r="S15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241895</v>
      </c>
      <c r="T15" s="19"/>
    </row>
    <row r="16" spans="1:20">
      <c r="A16" s="29" t="s">
        <v>26</v>
      </c>
      <c r="B16" s="26" t="s">
        <v>27</v>
      </c>
      <c r="C16" s="22">
        <v>1</v>
      </c>
      <c r="D16" s="22" t="s">
        <v>136</v>
      </c>
      <c r="E16" s="24" t="s">
        <v>136</v>
      </c>
      <c r="F16" s="25">
        <v>189791</v>
      </c>
      <c r="G16" s="22" t="s">
        <v>136</v>
      </c>
      <c r="H16" s="24" t="s">
        <v>136</v>
      </c>
      <c r="I16" s="25">
        <v>71376</v>
      </c>
      <c r="J16" s="22" t="s">
        <v>136</v>
      </c>
      <c r="K16" s="28" t="s">
        <v>136</v>
      </c>
      <c r="L16" s="25">
        <v>69775</v>
      </c>
      <c r="M16" s="22" t="s">
        <v>136</v>
      </c>
      <c r="N16" s="24" t="s">
        <v>136</v>
      </c>
      <c r="O16" s="25">
        <v>10954</v>
      </c>
      <c r="P16" s="22" t="s">
        <v>136</v>
      </c>
      <c r="Q16" s="28" t="s">
        <v>136</v>
      </c>
      <c r="R16" s="25">
        <v>24378</v>
      </c>
      <c r="S16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366274</v>
      </c>
      <c r="T16" s="19"/>
    </row>
    <row r="17" spans="1:20">
      <c r="A17" s="29" t="s">
        <v>28</v>
      </c>
      <c r="B17" s="26" t="s">
        <v>29</v>
      </c>
      <c r="C17" s="22"/>
      <c r="D17" s="22"/>
      <c r="E17" s="24"/>
      <c r="F17" s="25">
        <v>34316</v>
      </c>
      <c r="G17" s="22"/>
      <c r="H17" s="24"/>
      <c r="I17" s="25">
        <v>0</v>
      </c>
      <c r="J17" s="22"/>
      <c r="K17" s="28"/>
      <c r="L17" s="25">
        <v>16343</v>
      </c>
      <c r="M17" s="22"/>
      <c r="N17" s="24"/>
      <c r="O17" s="25">
        <v>0</v>
      </c>
      <c r="P17" s="22"/>
      <c r="Q17" s="28"/>
      <c r="R17" s="25">
        <v>10000</v>
      </c>
      <c r="S17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60659</v>
      </c>
      <c r="T17" s="19"/>
    </row>
    <row r="18" spans="1:20">
      <c r="A18" s="29" t="s">
        <v>30</v>
      </c>
      <c r="B18" s="23" t="s">
        <v>31</v>
      </c>
      <c r="C18" s="22">
        <v>1</v>
      </c>
      <c r="D18" s="22" t="s">
        <v>136</v>
      </c>
      <c r="E18" s="24" t="s">
        <v>136</v>
      </c>
      <c r="F18" s="25">
        <v>169791</v>
      </c>
      <c r="G18" s="22" t="s">
        <v>136</v>
      </c>
      <c r="H18" s="24" t="s">
        <v>136</v>
      </c>
      <c r="I18" s="25">
        <v>495238</v>
      </c>
      <c r="J18" s="22" t="s">
        <v>136</v>
      </c>
      <c r="K18" s="28" t="s">
        <v>136</v>
      </c>
      <c r="L18" s="25">
        <v>56553</v>
      </c>
      <c r="M18" s="22" t="s">
        <v>136</v>
      </c>
      <c r="N18" s="24" t="s">
        <v>136</v>
      </c>
      <c r="O18" s="25">
        <v>0</v>
      </c>
      <c r="P18" s="22" t="s">
        <v>136</v>
      </c>
      <c r="Q18" s="28" t="s">
        <v>136</v>
      </c>
      <c r="R18" s="25">
        <v>16476</v>
      </c>
      <c r="S18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738058</v>
      </c>
      <c r="T18" s="19"/>
    </row>
    <row r="19" spans="1:20">
      <c r="A19" s="29" t="s">
        <v>32</v>
      </c>
      <c r="B19" s="26" t="s">
        <v>33</v>
      </c>
      <c r="C19" s="22">
        <v>8</v>
      </c>
      <c r="D19" s="22" t="s">
        <v>136</v>
      </c>
      <c r="E19" s="24" t="s">
        <v>136</v>
      </c>
      <c r="F19" s="25">
        <v>2894341</v>
      </c>
      <c r="G19" s="22" t="s">
        <v>136</v>
      </c>
      <c r="H19" s="24" t="s">
        <v>136</v>
      </c>
      <c r="I19" s="25">
        <v>1196996</v>
      </c>
      <c r="J19" s="22">
        <v>2</v>
      </c>
      <c r="K19" s="32">
        <v>23651.25</v>
      </c>
      <c r="L19" s="25">
        <v>854220</v>
      </c>
      <c r="M19" s="22" t="s">
        <v>136</v>
      </c>
      <c r="N19" s="24" t="s">
        <v>136</v>
      </c>
      <c r="O19" s="25">
        <v>32091</v>
      </c>
      <c r="P19" s="22">
        <v>2</v>
      </c>
      <c r="Q19" s="32">
        <v>9495</v>
      </c>
      <c r="R19" s="25">
        <v>371765</v>
      </c>
      <c r="S19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5349413</v>
      </c>
      <c r="T19" s="19"/>
    </row>
    <row r="20" spans="1:20">
      <c r="A20" s="29" t="s">
        <v>34</v>
      </c>
      <c r="B20" s="26" t="s">
        <v>35</v>
      </c>
      <c r="C20" s="22"/>
      <c r="D20" s="22"/>
      <c r="E20" s="24"/>
      <c r="F20" s="25">
        <v>23479</v>
      </c>
      <c r="G20" s="22"/>
      <c r="H20" s="24"/>
      <c r="I20" s="25">
        <v>140833</v>
      </c>
      <c r="J20" s="22"/>
      <c r="K20" s="31"/>
      <c r="L20" s="25">
        <v>11787</v>
      </c>
      <c r="M20" s="22"/>
      <c r="N20" s="24"/>
      <c r="O20" s="25">
        <v>0</v>
      </c>
      <c r="P20" s="22"/>
      <c r="Q20" s="31"/>
      <c r="R20" s="25">
        <v>10000</v>
      </c>
      <c r="S20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186099</v>
      </c>
      <c r="T20" s="19"/>
    </row>
    <row r="21" spans="1:20">
      <c r="A21" s="29" t="s">
        <v>36</v>
      </c>
      <c r="B21" s="26" t="s">
        <v>37</v>
      </c>
      <c r="C21" s="22"/>
      <c r="D21" s="22"/>
      <c r="E21" s="24"/>
      <c r="F21" s="25">
        <v>60381</v>
      </c>
      <c r="G21" s="22"/>
      <c r="H21" s="24"/>
      <c r="I21" s="25">
        <v>129727</v>
      </c>
      <c r="J21" s="22"/>
      <c r="K21" s="31"/>
      <c r="L21" s="25">
        <v>28762</v>
      </c>
      <c r="M21" s="22"/>
      <c r="N21" s="24"/>
      <c r="O21" s="25">
        <v>0</v>
      </c>
      <c r="P21" s="22"/>
      <c r="Q21" s="31"/>
      <c r="R21" s="25">
        <v>10000</v>
      </c>
      <c r="S21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228870</v>
      </c>
      <c r="T21" s="19"/>
    </row>
    <row r="22" spans="1:20">
      <c r="A22" s="29" t="s">
        <v>38</v>
      </c>
      <c r="B22" s="26" t="s">
        <v>39</v>
      </c>
      <c r="C22" s="22"/>
      <c r="D22" s="22"/>
      <c r="E22" s="24"/>
      <c r="F22" s="25">
        <v>95974</v>
      </c>
      <c r="G22" s="22"/>
      <c r="H22" s="24"/>
      <c r="I22" s="25">
        <v>0</v>
      </c>
      <c r="J22" s="22"/>
      <c r="K22" s="31"/>
      <c r="L22" s="25">
        <v>17032</v>
      </c>
      <c r="M22" s="22"/>
      <c r="N22" s="24"/>
      <c r="O22" s="25">
        <v>0</v>
      </c>
      <c r="P22" s="22"/>
      <c r="Q22" s="31"/>
      <c r="R22" s="25">
        <v>12421</v>
      </c>
      <c r="S22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125427</v>
      </c>
      <c r="T22" s="19"/>
    </row>
    <row r="23" spans="1:20">
      <c r="A23" s="29" t="s">
        <v>40</v>
      </c>
      <c r="B23" s="26" t="s">
        <v>41</v>
      </c>
      <c r="C23" s="22"/>
      <c r="D23" s="22"/>
      <c r="E23" s="24"/>
      <c r="F23" s="25">
        <v>68175</v>
      </c>
      <c r="G23" s="22"/>
      <c r="H23" s="24"/>
      <c r="I23" s="25">
        <v>38435</v>
      </c>
      <c r="J23" s="22"/>
      <c r="K23" s="31"/>
      <c r="L23" s="25">
        <v>13821</v>
      </c>
      <c r="M23" s="22"/>
      <c r="N23" s="24"/>
      <c r="O23" s="25">
        <v>0</v>
      </c>
      <c r="P23" s="22"/>
      <c r="Q23" s="31"/>
      <c r="R23" s="25">
        <v>10000</v>
      </c>
      <c r="S23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130431</v>
      </c>
      <c r="T23" s="19"/>
    </row>
    <row r="24" spans="1:20">
      <c r="A24" s="29" t="s">
        <v>42</v>
      </c>
      <c r="B24" s="26" t="s">
        <v>43</v>
      </c>
      <c r="C24" s="22"/>
      <c r="D24" s="22"/>
      <c r="E24" s="24"/>
      <c r="F24" s="25">
        <v>155267</v>
      </c>
      <c r="G24" s="22"/>
      <c r="H24" s="24"/>
      <c r="I24" s="25">
        <v>34775</v>
      </c>
      <c r="J24" s="22"/>
      <c r="K24" s="31"/>
      <c r="L24" s="25">
        <v>35995</v>
      </c>
      <c r="M24" s="22"/>
      <c r="N24" s="24"/>
      <c r="O24" s="25">
        <v>0</v>
      </c>
      <c r="P24" s="22"/>
      <c r="Q24" s="31"/>
      <c r="R24" s="25">
        <v>20180</v>
      </c>
      <c r="S24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246217</v>
      </c>
      <c r="T24" s="19"/>
    </row>
    <row r="25" spans="1:20">
      <c r="A25" s="29" t="s">
        <v>44</v>
      </c>
      <c r="B25" s="26" t="s">
        <v>45</v>
      </c>
      <c r="C25" s="22">
        <v>4</v>
      </c>
      <c r="D25" s="22" t="s">
        <v>136</v>
      </c>
      <c r="E25" s="24" t="s">
        <v>136</v>
      </c>
      <c r="F25" s="25">
        <v>713671</v>
      </c>
      <c r="G25" s="22" t="s">
        <v>136</v>
      </c>
      <c r="H25" s="27" t="s">
        <v>136</v>
      </c>
      <c r="I25" s="25">
        <v>0</v>
      </c>
      <c r="J25" s="22">
        <v>1</v>
      </c>
      <c r="K25" s="31">
        <v>152.44999999999999</v>
      </c>
      <c r="L25" s="25">
        <v>247105</v>
      </c>
      <c r="M25" s="22" t="s">
        <v>136</v>
      </c>
      <c r="N25" s="24" t="s">
        <v>136</v>
      </c>
      <c r="O25" s="25">
        <v>20025</v>
      </c>
      <c r="P25" s="22">
        <v>1</v>
      </c>
      <c r="Q25" s="31">
        <v>101.75</v>
      </c>
      <c r="R25" s="25">
        <v>92020</v>
      </c>
      <c r="S25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1072821</v>
      </c>
      <c r="T25" s="19"/>
    </row>
    <row r="26" spans="1:20">
      <c r="A26" s="29" t="s">
        <v>46</v>
      </c>
      <c r="B26" s="26" t="s">
        <v>47</v>
      </c>
      <c r="C26" s="22"/>
      <c r="D26" s="22"/>
      <c r="E26" s="24"/>
      <c r="F26" s="25">
        <v>44865</v>
      </c>
      <c r="G26" s="22"/>
      <c r="H26" s="24"/>
      <c r="I26" s="25">
        <v>30834</v>
      </c>
      <c r="J26" s="22"/>
      <c r="K26" s="31"/>
      <c r="L26" s="25">
        <v>8539</v>
      </c>
      <c r="M26" s="22"/>
      <c r="N26" s="24"/>
      <c r="O26" s="25">
        <v>0</v>
      </c>
      <c r="P26" s="22"/>
      <c r="Q26" s="31"/>
      <c r="R26" s="25">
        <v>10000</v>
      </c>
      <c r="S26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94238</v>
      </c>
      <c r="T26" s="19"/>
    </row>
    <row r="27" spans="1:20">
      <c r="A27" s="29" t="s">
        <v>48</v>
      </c>
      <c r="B27" s="26" t="s">
        <v>49</v>
      </c>
      <c r="C27" s="22"/>
      <c r="D27" s="22"/>
      <c r="E27" s="28"/>
      <c r="F27" s="25">
        <v>397666</v>
      </c>
      <c r="G27" s="22"/>
      <c r="H27" s="24"/>
      <c r="I27" s="25">
        <v>187094</v>
      </c>
      <c r="J27" s="22"/>
      <c r="K27" s="31"/>
      <c r="L27" s="25">
        <v>60521</v>
      </c>
      <c r="M27" s="22"/>
      <c r="N27" s="24"/>
      <c r="O27" s="25">
        <v>0</v>
      </c>
      <c r="P27" s="22"/>
      <c r="Q27" s="31"/>
      <c r="R27" s="25">
        <v>51574</v>
      </c>
      <c r="S27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696855</v>
      </c>
      <c r="T27" s="19"/>
    </row>
    <row r="28" spans="1:20">
      <c r="A28" s="29" t="s">
        <v>50</v>
      </c>
      <c r="B28" s="26" t="s">
        <v>51</v>
      </c>
      <c r="C28" s="22">
        <v>3</v>
      </c>
      <c r="D28" s="22"/>
      <c r="E28" s="28"/>
      <c r="F28" s="25">
        <v>2707605</v>
      </c>
      <c r="G28" s="22"/>
      <c r="H28" s="24"/>
      <c r="I28" s="25">
        <v>895749</v>
      </c>
      <c r="J28" s="22"/>
      <c r="K28" s="31"/>
      <c r="L28" s="25">
        <v>709809</v>
      </c>
      <c r="M28" s="22"/>
      <c r="N28" s="24"/>
      <c r="O28" s="25">
        <v>27556</v>
      </c>
      <c r="P28" s="22"/>
      <c r="Q28" s="31"/>
      <c r="R28" s="25">
        <v>347779</v>
      </c>
      <c r="S28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4688498</v>
      </c>
      <c r="T28" s="19"/>
    </row>
    <row r="29" spans="1:20">
      <c r="A29" s="29" t="s">
        <v>52</v>
      </c>
      <c r="B29" s="26" t="s">
        <v>53</v>
      </c>
      <c r="C29" s="22"/>
      <c r="D29" s="22"/>
      <c r="E29" s="28"/>
      <c r="F29" s="25">
        <v>582577</v>
      </c>
      <c r="G29" s="22"/>
      <c r="H29" s="24"/>
      <c r="I29" s="25">
        <v>0</v>
      </c>
      <c r="J29" s="22"/>
      <c r="K29" s="31"/>
      <c r="L29" s="25">
        <v>144602</v>
      </c>
      <c r="M29" s="22"/>
      <c r="N29" s="24"/>
      <c r="O29" s="25">
        <v>0</v>
      </c>
      <c r="P29" s="22"/>
      <c r="Q29" s="33"/>
      <c r="R29" s="25">
        <v>74829</v>
      </c>
      <c r="S29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802008</v>
      </c>
      <c r="T29" s="19"/>
    </row>
    <row r="30" spans="1:20">
      <c r="A30" s="29" t="s">
        <v>54</v>
      </c>
      <c r="B30" s="26" t="s">
        <v>55</v>
      </c>
      <c r="C30" s="22"/>
      <c r="D30" s="22"/>
      <c r="E30" s="28"/>
      <c r="F30" s="25">
        <v>58873</v>
      </c>
      <c r="G30" s="22"/>
      <c r="H30" s="24"/>
      <c r="I30" s="25">
        <v>80528</v>
      </c>
      <c r="J30" s="22"/>
      <c r="K30" s="31"/>
      <c r="L30" s="25">
        <v>17569</v>
      </c>
      <c r="M30" s="22"/>
      <c r="N30" s="24"/>
      <c r="O30" s="25">
        <v>0</v>
      </c>
      <c r="P30" s="22"/>
      <c r="Q30" s="31"/>
      <c r="R30" s="25">
        <v>10000</v>
      </c>
      <c r="S30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166970</v>
      </c>
      <c r="T30" s="19"/>
    </row>
    <row r="31" spans="1:20" s="21" customFormat="1">
      <c r="A31" s="29" t="s">
        <v>56</v>
      </c>
      <c r="B31" s="26" t="s">
        <v>57</v>
      </c>
      <c r="C31" s="22">
        <v>1</v>
      </c>
      <c r="D31" s="22">
        <v>1</v>
      </c>
      <c r="E31" s="30">
        <v>5624.28</v>
      </c>
      <c r="F31" s="25">
        <v>294749</v>
      </c>
      <c r="G31" s="22" t="s">
        <v>136</v>
      </c>
      <c r="H31" s="24" t="s">
        <v>136</v>
      </c>
      <c r="I31" s="25">
        <v>803670</v>
      </c>
      <c r="J31" s="22">
        <v>1</v>
      </c>
      <c r="K31" s="31">
        <v>2667.6</v>
      </c>
      <c r="L31" s="25">
        <v>123202</v>
      </c>
      <c r="M31" s="22" t="s">
        <v>136</v>
      </c>
      <c r="N31" s="24" t="s">
        <v>136</v>
      </c>
      <c r="O31" s="25">
        <v>36627</v>
      </c>
      <c r="P31" s="22">
        <v>1</v>
      </c>
      <c r="Q31" s="31">
        <v>1244.8800000000001</v>
      </c>
      <c r="R31" s="25">
        <v>37859</v>
      </c>
      <c r="S31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1296107</v>
      </c>
      <c r="T31" s="20"/>
    </row>
    <row r="32" spans="1:20">
      <c r="A32" s="29" t="s">
        <v>58</v>
      </c>
      <c r="B32" s="26" t="s">
        <v>59</v>
      </c>
      <c r="C32" s="22"/>
      <c r="D32" s="22"/>
      <c r="E32" s="24"/>
      <c r="F32" s="25">
        <v>283370</v>
      </c>
      <c r="G32" s="22"/>
      <c r="H32" s="24"/>
      <c r="I32" s="25">
        <v>51105</v>
      </c>
      <c r="J32" s="22"/>
      <c r="K32" s="28"/>
      <c r="L32" s="25">
        <v>51440</v>
      </c>
      <c r="M32" s="22"/>
      <c r="N32" s="24"/>
      <c r="O32" s="25">
        <v>10697</v>
      </c>
      <c r="P32" s="22"/>
      <c r="Q32" s="28"/>
      <c r="R32" s="25">
        <v>36398</v>
      </c>
      <c r="S32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433010</v>
      </c>
      <c r="T32" s="19"/>
    </row>
    <row r="33" spans="1:20">
      <c r="A33" s="29" t="s">
        <v>60</v>
      </c>
      <c r="B33" s="26" t="s">
        <v>61</v>
      </c>
      <c r="C33" s="22"/>
      <c r="D33" s="22"/>
      <c r="E33" s="24"/>
      <c r="F33" s="25">
        <v>155732</v>
      </c>
      <c r="G33" s="22"/>
      <c r="H33" s="24"/>
      <c r="I33" s="25">
        <v>168442</v>
      </c>
      <c r="J33" s="22"/>
      <c r="K33" s="28"/>
      <c r="L33" s="25">
        <v>43317</v>
      </c>
      <c r="M33" s="22"/>
      <c r="N33" s="24"/>
      <c r="O33" s="25">
        <v>0</v>
      </c>
      <c r="P33" s="22"/>
      <c r="Q33" s="28"/>
      <c r="R33" s="25">
        <v>19449</v>
      </c>
      <c r="S33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386940</v>
      </c>
      <c r="T33" s="19"/>
    </row>
    <row r="34" spans="1:20">
      <c r="A34" s="29" t="s">
        <v>62</v>
      </c>
      <c r="B34" s="26" t="s">
        <v>63</v>
      </c>
      <c r="C34" s="22"/>
      <c r="D34" s="22"/>
      <c r="E34" s="24"/>
      <c r="F34" s="25">
        <v>4060693</v>
      </c>
      <c r="G34" s="22"/>
      <c r="H34" s="24"/>
      <c r="I34" s="25">
        <v>700908</v>
      </c>
      <c r="J34" s="22"/>
      <c r="K34" s="28"/>
      <c r="L34" s="25">
        <v>622202</v>
      </c>
      <c r="M34" s="22"/>
      <c r="N34" s="24"/>
      <c r="O34" s="25">
        <v>252538</v>
      </c>
      <c r="P34" s="22"/>
      <c r="Q34" s="28"/>
      <c r="R34" s="25">
        <v>521577</v>
      </c>
      <c r="S34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6157918</v>
      </c>
      <c r="T34" s="19"/>
    </row>
    <row r="35" spans="1:20">
      <c r="A35" s="29" t="s">
        <v>64</v>
      </c>
      <c r="B35" s="26" t="s">
        <v>65</v>
      </c>
      <c r="C35" s="22"/>
      <c r="D35" s="22"/>
      <c r="E35" s="24"/>
      <c r="F35" s="25">
        <v>2931796</v>
      </c>
      <c r="G35" s="22"/>
      <c r="H35" s="24"/>
      <c r="I35" s="25">
        <v>434426</v>
      </c>
      <c r="J35" s="22"/>
      <c r="K35" s="28"/>
      <c r="L35" s="25">
        <v>377079</v>
      </c>
      <c r="M35" s="22"/>
      <c r="N35" s="24"/>
      <c r="O35" s="25">
        <v>60503</v>
      </c>
      <c r="P35" s="22"/>
      <c r="Q35" s="28"/>
      <c r="R35" s="25">
        <v>376576</v>
      </c>
      <c r="S35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4180380</v>
      </c>
      <c r="T35" s="19"/>
    </row>
    <row r="36" spans="1:20">
      <c r="A36" s="29" t="s">
        <v>66</v>
      </c>
      <c r="B36" s="26" t="s">
        <v>67</v>
      </c>
      <c r="C36" s="22">
        <v>3</v>
      </c>
      <c r="D36" s="22" t="s">
        <v>136</v>
      </c>
      <c r="E36" s="24" t="s">
        <v>136</v>
      </c>
      <c r="F36" s="25">
        <v>4793494</v>
      </c>
      <c r="G36" s="22" t="s">
        <v>136</v>
      </c>
      <c r="H36" s="24" t="s">
        <v>136</v>
      </c>
      <c r="I36" s="25">
        <v>2589972</v>
      </c>
      <c r="J36" s="22" t="s">
        <v>136</v>
      </c>
      <c r="K36" s="28" t="s">
        <v>136</v>
      </c>
      <c r="L36" s="25">
        <v>1354001</v>
      </c>
      <c r="M36" s="22" t="s">
        <v>136</v>
      </c>
      <c r="N36" s="24" t="s">
        <v>136</v>
      </c>
      <c r="O36" s="25">
        <v>51089</v>
      </c>
      <c r="P36" s="22" t="s">
        <v>136</v>
      </c>
      <c r="Q36" s="28" t="s">
        <v>136</v>
      </c>
      <c r="R36" s="25">
        <v>605984</v>
      </c>
      <c r="S36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9394540</v>
      </c>
      <c r="T36" s="19"/>
    </row>
    <row r="37" spans="1:20">
      <c r="A37" s="29" t="s">
        <v>68</v>
      </c>
      <c r="B37" s="26" t="s">
        <v>69</v>
      </c>
      <c r="C37" s="22"/>
      <c r="D37" s="22"/>
      <c r="E37" s="24"/>
      <c r="F37" s="25">
        <v>389529</v>
      </c>
      <c r="G37" s="22"/>
      <c r="H37" s="24"/>
      <c r="I37" s="25">
        <v>148593</v>
      </c>
      <c r="J37" s="22"/>
      <c r="K37" s="28"/>
      <c r="L37" s="25">
        <v>31744</v>
      </c>
      <c r="M37" s="22"/>
      <c r="N37" s="24"/>
      <c r="O37" s="25">
        <v>0</v>
      </c>
      <c r="P37" s="22"/>
      <c r="Q37" s="28"/>
      <c r="R37" s="25">
        <v>57940</v>
      </c>
      <c r="S37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627806</v>
      </c>
      <c r="T37" s="19"/>
    </row>
    <row r="38" spans="1:20">
      <c r="A38" s="29" t="s">
        <v>70</v>
      </c>
      <c r="B38" s="26" t="s">
        <v>71</v>
      </c>
      <c r="C38" s="22"/>
      <c r="D38" s="22"/>
      <c r="E38" s="24"/>
      <c r="F38" s="25">
        <v>41419</v>
      </c>
      <c r="G38" s="22"/>
      <c r="H38" s="24"/>
      <c r="I38" s="25">
        <v>31825</v>
      </c>
      <c r="J38" s="22"/>
      <c r="K38" s="28"/>
      <c r="L38" s="25">
        <v>8710</v>
      </c>
      <c r="M38" s="22"/>
      <c r="N38" s="24"/>
      <c r="O38" s="25">
        <v>0</v>
      </c>
      <c r="P38" s="22"/>
      <c r="Q38" s="28"/>
      <c r="R38" s="25">
        <v>10000</v>
      </c>
      <c r="S38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91954</v>
      </c>
      <c r="T38" s="19"/>
    </row>
    <row r="39" spans="1:20">
      <c r="A39" s="29" t="s">
        <v>72</v>
      </c>
      <c r="B39" s="26" t="s">
        <v>73</v>
      </c>
      <c r="C39" s="22"/>
      <c r="D39" s="22"/>
      <c r="E39" s="24"/>
      <c r="F39" s="25">
        <v>262747</v>
      </c>
      <c r="G39" s="22"/>
      <c r="H39" s="24"/>
      <c r="I39" s="25">
        <v>433446</v>
      </c>
      <c r="J39" s="22"/>
      <c r="K39" s="28"/>
      <c r="L39" s="25">
        <v>59478</v>
      </c>
      <c r="M39" s="22"/>
      <c r="N39" s="24"/>
      <c r="O39" s="25">
        <v>0</v>
      </c>
      <c r="P39" s="22"/>
      <c r="Q39" s="28"/>
      <c r="R39" s="25">
        <v>31004</v>
      </c>
      <c r="S39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786675</v>
      </c>
      <c r="T39" s="19"/>
    </row>
    <row r="40" spans="1:20">
      <c r="A40" s="29" t="s">
        <v>74</v>
      </c>
      <c r="B40" s="26" t="s">
        <v>75</v>
      </c>
      <c r="C40" s="22"/>
      <c r="D40" s="22"/>
      <c r="E40" s="24"/>
      <c r="F40" s="25">
        <v>475414</v>
      </c>
      <c r="G40" s="22"/>
      <c r="H40" s="24"/>
      <c r="I40" s="25">
        <v>29145</v>
      </c>
      <c r="J40" s="22"/>
      <c r="K40" s="28"/>
      <c r="L40" s="25">
        <v>160631</v>
      </c>
      <c r="M40" s="22"/>
      <c r="N40" s="24"/>
      <c r="O40" s="25">
        <v>26101</v>
      </c>
      <c r="P40" s="22"/>
      <c r="Q40" s="28"/>
      <c r="R40" s="25">
        <v>58445</v>
      </c>
      <c r="S40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749736</v>
      </c>
      <c r="T40" s="19"/>
    </row>
    <row r="41" spans="1:20">
      <c r="A41" s="29" t="s">
        <v>76</v>
      </c>
      <c r="B41" s="26" t="s">
        <v>77</v>
      </c>
      <c r="C41" s="22">
        <v>1</v>
      </c>
      <c r="D41" s="22" t="s">
        <v>136</v>
      </c>
      <c r="E41" s="24" t="s">
        <v>136</v>
      </c>
      <c r="F41" s="25">
        <v>1507089</v>
      </c>
      <c r="G41" s="22" t="s">
        <v>136</v>
      </c>
      <c r="H41" s="24" t="s">
        <v>136</v>
      </c>
      <c r="I41" s="25">
        <v>1666181</v>
      </c>
      <c r="J41" s="22" t="s">
        <v>136</v>
      </c>
      <c r="K41" s="28" t="s">
        <v>136</v>
      </c>
      <c r="L41" s="25">
        <v>309936</v>
      </c>
      <c r="M41" s="22" t="s">
        <v>136</v>
      </c>
      <c r="N41" s="24" t="s">
        <v>136</v>
      </c>
      <c r="O41" s="25">
        <v>0</v>
      </c>
      <c r="P41" s="22" t="s">
        <v>136</v>
      </c>
      <c r="Q41" s="28" t="s">
        <v>136</v>
      </c>
      <c r="R41" s="25">
        <v>165222</v>
      </c>
      <c r="S41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3648428</v>
      </c>
      <c r="T41" s="19"/>
    </row>
    <row r="42" spans="1:20">
      <c r="A42" s="29" t="s">
        <v>78</v>
      </c>
      <c r="B42" s="26" t="s">
        <v>79</v>
      </c>
      <c r="C42" s="22"/>
      <c r="D42" s="22"/>
      <c r="E42" s="24"/>
      <c r="F42" s="25">
        <v>0</v>
      </c>
      <c r="G42" s="22"/>
      <c r="H42" s="24"/>
      <c r="I42" s="25">
        <v>0</v>
      </c>
      <c r="J42" s="22"/>
      <c r="K42" s="28"/>
      <c r="L42" s="25">
        <v>1192</v>
      </c>
      <c r="M42" s="22"/>
      <c r="N42" s="24"/>
      <c r="O42" s="25">
        <v>0</v>
      </c>
      <c r="P42" s="22"/>
      <c r="Q42" s="28"/>
      <c r="R42" s="25">
        <v>0</v>
      </c>
      <c r="S42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1192</v>
      </c>
      <c r="T42" s="19"/>
    </row>
    <row r="43" spans="1:20">
      <c r="A43" s="29" t="s">
        <v>80</v>
      </c>
      <c r="B43" s="26" t="s">
        <v>81</v>
      </c>
      <c r="C43" s="22"/>
      <c r="D43" s="22"/>
      <c r="E43" s="24"/>
      <c r="F43" s="25">
        <v>80372</v>
      </c>
      <c r="G43" s="22"/>
      <c r="H43" s="24"/>
      <c r="I43" s="25">
        <v>173017</v>
      </c>
      <c r="J43" s="22"/>
      <c r="K43" s="28"/>
      <c r="L43" s="25">
        <v>27297</v>
      </c>
      <c r="M43" s="22"/>
      <c r="N43" s="24"/>
      <c r="O43" s="25">
        <v>0</v>
      </c>
      <c r="P43" s="22"/>
      <c r="Q43" s="28"/>
      <c r="R43" s="25">
        <v>10000</v>
      </c>
      <c r="S43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290686</v>
      </c>
      <c r="T43" s="19"/>
    </row>
    <row r="44" spans="1:20">
      <c r="A44" s="29" t="s">
        <v>82</v>
      </c>
      <c r="B44" s="26" t="s">
        <v>83</v>
      </c>
      <c r="C44" s="22"/>
      <c r="D44" s="22"/>
      <c r="E44" s="24"/>
      <c r="F44" s="25">
        <v>2252</v>
      </c>
      <c r="G44" s="22"/>
      <c r="H44" s="24"/>
      <c r="I44" s="25">
        <v>0</v>
      </c>
      <c r="J44" s="22"/>
      <c r="K44" s="28"/>
      <c r="L44" s="25">
        <v>5715</v>
      </c>
      <c r="M44" s="22"/>
      <c r="N44" s="24"/>
      <c r="O44" s="25">
        <v>0</v>
      </c>
      <c r="P44" s="22"/>
      <c r="Q44" s="28"/>
      <c r="R44" s="25">
        <v>10000</v>
      </c>
      <c r="S44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17967</v>
      </c>
      <c r="T44" s="19"/>
    </row>
    <row r="45" spans="1:20">
      <c r="A45" s="29" t="s">
        <v>84</v>
      </c>
      <c r="B45" s="26" t="s">
        <v>85</v>
      </c>
      <c r="C45" s="22"/>
      <c r="D45" s="22"/>
      <c r="E45" s="24"/>
      <c r="F45" s="25">
        <v>209251</v>
      </c>
      <c r="G45" s="22"/>
      <c r="H45" s="24"/>
      <c r="I45" s="25">
        <v>80526</v>
      </c>
      <c r="J45" s="22"/>
      <c r="K45" s="28"/>
      <c r="L45" s="25">
        <v>25355</v>
      </c>
      <c r="M45" s="22"/>
      <c r="N45" s="24"/>
      <c r="O45" s="25">
        <v>0</v>
      </c>
      <c r="P45" s="22"/>
      <c r="Q45" s="28"/>
      <c r="R45" s="25">
        <v>26877</v>
      </c>
      <c r="S45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342009</v>
      </c>
      <c r="T45" s="19"/>
    </row>
    <row r="46" spans="1:20">
      <c r="A46" s="29" t="s">
        <v>86</v>
      </c>
      <c r="B46" s="26" t="s">
        <v>87</v>
      </c>
      <c r="C46" s="22">
        <v>1</v>
      </c>
      <c r="D46" s="22" t="s">
        <v>136</v>
      </c>
      <c r="E46" s="24" t="s">
        <v>136</v>
      </c>
      <c r="F46" s="25">
        <v>178806</v>
      </c>
      <c r="G46" s="22" t="s">
        <v>136</v>
      </c>
      <c r="H46" s="24" t="s">
        <v>136</v>
      </c>
      <c r="I46" s="25">
        <v>154221</v>
      </c>
      <c r="J46" s="22" t="s">
        <v>136</v>
      </c>
      <c r="K46" s="28" t="s">
        <v>136</v>
      </c>
      <c r="L46" s="25">
        <v>71511</v>
      </c>
      <c r="M46" s="22" t="s">
        <v>136</v>
      </c>
      <c r="N46" s="24" t="s">
        <v>136</v>
      </c>
      <c r="O46" s="25">
        <v>0</v>
      </c>
      <c r="P46" s="22" t="s">
        <v>136</v>
      </c>
      <c r="Q46" s="28" t="s">
        <v>136</v>
      </c>
      <c r="R46" s="25">
        <v>21163</v>
      </c>
      <c r="S46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425701</v>
      </c>
      <c r="T46" s="19"/>
    </row>
    <row r="47" spans="1:20">
      <c r="A47" s="29" t="s">
        <v>88</v>
      </c>
      <c r="B47" s="26" t="s">
        <v>89</v>
      </c>
      <c r="C47" s="22"/>
      <c r="D47" s="22"/>
      <c r="E47" s="24"/>
      <c r="F47" s="25">
        <v>0</v>
      </c>
      <c r="G47" s="22"/>
      <c r="H47" s="24"/>
      <c r="I47" s="25">
        <v>0</v>
      </c>
      <c r="J47" s="22"/>
      <c r="K47" s="28"/>
      <c r="L47" s="25">
        <v>6506</v>
      </c>
      <c r="M47" s="22"/>
      <c r="N47" s="24"/>
      <c r="O47" s="25">
        <v>0</v>
      </c>
      <c r="P47" s="22"/>
      <c r="Q47" s="28"/>
      <c r="R47" s="25">
        <v>0</v>
      </c>
      <c r="S47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6506</v>
      </c>
      <c r="T47" s="19"/>
    </row>
    <row r="48" spans="1:20">
      <c r="A48" s="29" t="s">
        <v>90</v>
      </c>
      <c r="B48" s="26" t="s">
        <v>91</v>
      </c>
      <c r="C48" s="22"/>
      <c r="D48" s="22"/>
      <c r="E48" s="24"/>
      <c r="F48" s="25">
        <v>98808</v>
      </c>
      <c r="G48" s="22"/>
      <c r="H48" s="24"/>
      <c r="I48" s="25">
        <v>91365</v>
      </c>
      <c r="J48" s="22"/>
      <c r="K48" s="28"/>
      <c r="L48" s="25">
        <v>31431</v>
      </c>
      <c r="M48" s="22"/>
      <c r="N48" s="24"/>
      <c r="O48" s="25">
        <v>0</v>
      </c>
      <c r="P48" s="22"/>
      <c r="Q48" s="28"/>
      <c r="R48" s="25">
        <v>10000</v>
      </c>
      <c r="S48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231604</v>
      </c>
      <c r="T48" s="19"/>
    </row>
    <row r="49" spans="1:20">
      <c r="A49" s="29" t="s">
        <v>92</v>
      </c>
      <c r="B49" s="26" t="s">
        <v>93</v>
      </c>
      <c r="C49" s="22"/>
      <c r="D49" s="22"/>
      <c r="E49" s="24"/>
      <c r="F49" s="25">
        <v>642990</v>
      </c>
      <c r="G49" s="22"/>
      <c r="H49" s="24"/>
      <c r="I49" s="25">
        <v>648401</v>
      </c>
      <c r="J49" s="22"/>
      <c r="K49" s="28"/>
      <c r="L49" s="25">
        <v>98704</v>
      </c>
      <c r="M49" s="22"/>
      <c r="N49" s="24"/>
      <c r="O49" s="25">
        <v>0</v>
      </c>
      <c r="P49" s="22"/>
      <c r="Q49" s="28"/>
      <c r="R49" s="25">
        <v>77287</v>
      </c>
      <c r="S49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1467382</v>
      </c>
      <c r="T49" s="19"/>
    </row>
    <row r="50" spans="1:20">
      <c r="A50" s="29" t="s">
        <v>94</v>
      </c>
      <c r="B50" s="26" t="s">
        <v>95</v>
      </c>
      <c r="C50" s="22"/>
      <c r="D50" s="22"/>
      <c r="E50" s="24"/>
      <c r="F50" s="25">
        <v>1485</v>
      </c>
      <c r="G50" s="22"/>
      <c r="H50" s="24"/>
      <c r="I50" s="25">
        <v>69546</v>
      </c>
      <c r="J50" s="22"/>
      <c r="K50" s="28"/>
      <c r="L50" s="25">
        <v>4813</v>
      </c>
      <c r="M50" s="22"/>
      <c r="N50" s="24"/>
      <c r="O50" s="25">
        <v>0</v>
      </c>
      <c r="P50" s="22"/>
      <c r="Q50" s="28"/>
      <c r="R50" s="25">
        <v>10000</v>
      </c>
      <c r="S50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85844</v>
      </c>
      <c r="T50" s="19"/>
    </row>
    <row r="51" spans="1:20">
      <c r="A51" s="29" t="s">
        <v>96</v>
      </c>
      <c r="B51" s="26" t="s">
        <v>97</v>
      </c>
      <c r="C51" s="22"/>
      <c r="D51" s="22"/>
      <c r="E51" s="24"/>
      <c r="F51" s="25">
        <v>14060</v>
      </c>
      <c r="G51" s="22"/>
      <c r="H51" s="24"/>
      <c r="I51" s="25">
        <v>0</v>
      </c>
      <c r="J51" s="22"/>
      <c r="K51" s="28"/>
      <c r="L51" s="25">
        <v>11330</v>
      </c>
      <c r="M51" s="22"/>
      <c r="N51" s="24"/>
      <c r="O51" s="25">
        <v>0</v>
      </c>
      <c r="P51" s="22"/>
      <c r="Q51" s="28"/>
      <c r="R51" s="25">
        <v>10000</v>
      </c>
      <c r="S51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35390</v>
      </c>
      <c r="T51" s="19"/>
    </row>
    <row r="52" spans="1:20">
      <c r="A52" s="29" t="s">
        <v>98</v>
      </c>
      <c r="B52" s="26" t="s">
        <v>99</v>
      </c>
      <c r="C52" s="22"/>
      <c r="D52" s="22"/>
      <c r="E52" s="24"/>
      <c r="F52" s="25">
        <v>100240</v>
      </c>
      <c r="G52" s="22"/>
      <c r="H52" s="24"/>
      <c r="I52" s="25">
        <v>248610</v>
      </c>
      <c r="J52" s="22"/>
      <c r="K52" s="28"/>
      <c r="L52" s="25">
        <v>54313</v>
      </c>
      <c r="M52" s="22"/>
      <c r="N52" s="24"/>
      <c r="O52" s="25">
        <v>0</v>
      </c>
      <c r="P52" s="22"/>
      <c r="Q52" s="28"/>
      <c r="R52" s="25">
        <v>12777</v>
      </c>
      <c r="S52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415940</v>
      </c>
      <c r="T52" s="19"/>
    </row>
    <row r="53" spans="1:20">
      <c r="A53" s="29" t="s">
        <v>100</v>
      </c>
      <c r="B53" s="26" t="s">
        <v>101</v>
      </c>
      <c r="C53" s="22"/>
      <c r="D53" s="22"/>
      <c r="E53" s="24"/>
      <c r="F53" s="25">
        <v>72906</v>
      </c>
      <c r="G53" s="22"/>
      <c r="H53" s="24"/>
      <c r="I53" s="25">
        <v>83414</v>
      </c>
      <c r="J53" s="22"/>
      <c r="K53" s="28"/>
      <c r="L53" s="25">
        <v>24278</v>
      </c>
      <c r="M53" s="22"/>
      <c r="N53" s="24"/>
      <c r="O53" s="25">
        <v>0</v>
      </c>
      <c r="P53" s="22"/>
      <c r="Q53" s="28"/>
      <c r="R53" s="25">
        <v>10873</v>
      </c>
      <c r="S53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191471</v>
      </c>
      <c r="T53" s="19"/>
    </row>
    <row r="54" spans="1:20">
      <c r="A54" s="29" t="s">
        <v>102</v>
      </c>
      <c r="B54" s="26" t="s">
        <v>103</v>
      </c>
      <c r="C54" s="22"/>
      <c r="D54" s="22"/>
      <c r="E54" s="24"/>
      <c r="F54" s="25">
        <v>29441</v>
      </c>
      <c r="G54" s="22"/>
      <c r="H54" s="24"/>
      <c r="I54" s="25">
        <v>51386</v>
      </c>
      <c r="J54" s="22"/>
      <c r="K54" s="28"/>
      <c r="L54" s="25">
        <v>11340</v>
      </c>
      <c r="M54" s="22"/>
      <c r="N54" s="24"/>
      <c r="O54" s="25">
        <v>0</v>
      </c>
      <c r="P54" s="22"/>
      <c r="Q54" s="28"/>
      <c r="R54" s="25">
        <v>10000</v>
      </c>
      <c r="S54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102167</v>
      </c>
      <c r="T54" s="19"/>
    </row>
    <row r="55" spans="1:20">
      <c r="A55" s="29" t="s">
        <v>104</v>
      </c>
      <c r="B55" s="26" t="s">
        <v>105</v>
      </c>
      <c r="C55" s="22"/>
      <c r="D55" s="22"/>
      <c r="E55" s="24"/>
      <c r="F55" s="25">
        <v>213752</v>
      </c>
      <c r="G55" s="22"/>
      <c r="H55" s="24"/>
      <c r="I55" s="25">
        <v>0</v>
      </c>
      <c r="J55" s="22"/>
      <c r="K55" s="28"/>
      <c r="L55" s="25">
        <v>43586</v>
      </c>
      <c r="M55" s="22"/>
      <c r="N55" s="24"/>
      <c r="O55" s="25">
        <v>0</v>
      </c>
      <c r="P55" s="22"/>
      <c r="Q55" s="28"/>
      <c r="R55" s="25">
        <v>27455</v>
      </c>
      <c r="S55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284793</v>
      </c>
      <c r="T55" s="19"/>
    </row>
    <row r="56" spans="1:20">
      <c r="A56" s="29" t="s">
        <v>106</v>
      </c>
      <c r="B56" s="26" t="s">
        <v>107</v>
      </c>
      <c r="C56" s="22"/>
      <c r="D56" s="22"/>
      <c r="E56" s="24"/>
      <c r="F56" s="25">
        <v>234314</v>
      </c>
      <c r="G56" s="22"/>
      <c r="H56" s="24"/>
      <c r="I56" s="25">
        <v>186412</v>
      </c>
      <c r="J56" s="22"/>
      <c r="K56" s="28"/>
      <c r="L56" s="25">
        <v>57928</v>
      </c>
      <c r="M56" s="22"/>
      <c r="N56" s="24"/>
      <c r="O56" s="25">
        <v>0</v>
      </c>
      <c r="P56" s="22"/>
      <c r="Q56" s="28"/>
      <c r="R56" s="25">
        <v>28234</v>
      </c>
      <c r="S56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506888</v>
      </c>
      <c r="T56" s="19"/>
    </row>
    <row r="57" spans="1:20">
      <c r="A57" s="29" t="s">
        <v>108</v>
      </c>
      <c r="B57" s="26" t="s">
        <v>109</v>
      </c>
      <c r="C57" s="22"/>
      <c r="D57" s="22"/>
      <c r="E57" s="24"/>
      <c r="F57" s="25">
        <v>723619</v>
      </c>
      <c r="G57" s="22"/>
      <c r="H57" s="24"/>
      <c r="I57" s="25">
        <v>112976</v>
      </c>
      <c r="J57" s="22"/>
      <c r="K57" s="28"/>
      <c r="L57" s="25">
        <v>70519</v>
      </c>
      <c r="M57" s="22"/>
      <c r="N57" s="24"/>
      <c r="O57" s="25">
        <v>28668</v>
      </c>
      <c r="P57" s="22"/>
      <c r="Q57" s="28"/>
      <c r="R57" s="25">
        <v>92946</v>
      </c>
      <c r="S57" s="34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1028728</v>
      </c>
      <c r="T57" s="19"/>
    </row>
    <row r="58" spans="1:20">
      <c r="A58" s="18" t="s">
        <v>131</v>
      </c>
      <c r="B58" s="15" t="s">
        <v>126</v>
      </c>
      <c r="C58" s="35">
        <f>SUBTOTAL(109,C4:C57)</f>
        <v>41</v>
      </c>
      <c r="D58" s="36">
        <f>SUBTOTAL(109,D4:D57)</f>
        <v>1</v>
      </c>
      <c r="E58" s="41">
        <f>SUM(E4:E57)</f>
        <v>5624.28</v>
      </c>
      <c r="F58" s="37">
        <f>SUBTOTAL(109,F4:F57)</f>
        <v>43322034</v>
      </c>
      <c r="G58" s="36">
        <f>SUM(G4:G57)</f>
        <v>0</v>
      </c>
      <c r="H58" s="38">
        <f>SUM(H4:H57)</f>
        <v>0</v>
      </c>
      <c r="I58" s="37">
        <f>SUBTOTAL(109,I4:I57)</f>
        <v>19093505</v>
      </c>
      <c r="J58" s="36">
        <f>SUM(J3:J57)</f>
        <v>10</v>
      </c>
      <c r="K58" s="39">
        <f>SUM(K4:K57)</f>
        <v>101542.95</v>
      </c>
      <c r="L58" s="37">
        <f>SUBTOTAL(109,L4:L57)</f>
        <v>9603024</v>
      </c>
      <c r="M58" s="36">
        <f>SUM(M4:M57)</f>
        <v>0</v>
      </c>
      <c r="N58" s="38">
        <f>SUM(N4:N57)</f>
        <v>0</v>
      </c>
      <c r="O58" s="37">
        <f>SUBTOTAL(109,O4:O57)</f>
        <v>1233677</v>
      </c>
      <c r="P58" s="36">
        <f>SUM(P4:P57)</f>
        <v>11</v>
      </c>
      <c r="Q58" s="38">
        <f>SUM(Q4:Q57)</f>
        <v>65090.09</v>
      </c>
      <c r="R58" s="37">
        <f>SUM(R4:R57)</f>
        <v>5593045</v>
      </c>
      <c r="S58" s="40">
        <f>Table1[[#This Row],[Title IV-A District Allocation]]+Table1[[#This Row],[Title III-A District Allocation]]+Table1[[#This Row],[Title II-A District Allocation]]+Table1[[#This Row],[Title I-C District Allocation]]+Table1[[#This Row],[Title I-A District Allocation]]</f>
        <v>78845285</v>
      </c>
    </row>
    <row r="59" spans="1:20">
      <c r="A59" s="3" t="s">
        <v>132</v>
      </c>
    </row>
  </sheetData>
  <phoneticPr fontId="8" type="noConversion"/>
  <dataValidations count="3">
    <dataValidation allowBlank="1" showErrorMessage="1" sqref="Q2 N2:O2 K2:L2 H2:I2 E2:F2" xr:uid="{00000000-0002-0000-0000-000000000000}"/>
    <dataValidation allowBlank="1" showErrorMessage="1" prompt="navigate to table (begins in cell A3)" sqref="R2" xr:uid="{00000000-0002-0000-0000-000001000000}"/>
    <dataValidation allowBlank="1" showErrorMessage="1" prompt="In the table below, if a table cell is blank, please continue to the next cell; blanks indicate a zero" sqref="A2" xr:uid="{00000000-0002-0000-0000-000002000000}"/>
  </dataValidations>
  <pageMargins left="1" right="1" top="1" bottom="1.45" header="1" footer="1"/>
  <pageSetup orientation="portrait" horizontalDpi="300" verticalDpi="300" r:id="rId1"/>
  <headerFooter alignWithMargins="0">
    <oddFooter>&amp;L&amp;"Arial,Regular"&amp;10 9/20/2019 5:20:45 PM</oddFooter>
  </headerFooter>
  <ignoredErrors>
    <ignoredError sqref="L58 L4:L57 O4:O58 R4:R5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21-22 Allocation Overview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19-20 Private School Allocations</dc:title>
  <dc:creator>Duvall, Amanda E (EED)</dc:creator>
  <cp:lastModifiedBy>Smiley, Kelsey D (EED)</cp:lastModifiedBy>
  <dcterms:created xsi:type="dcterms:W3CDTF">2019-09-20T17:22:56Z</dcterms:created>
  <dcterms:modified xsi:type="dcterms:W3CDTF">2021-11-01T16:26:04Z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