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ate Program\Secondary Grants\2024 Documents and Revisions\"/>
    </mc:Choice>
  </mc:AlternateContent>
  <xr:revisionPtr revIDLastSave="0" documentId="8_{A04B4935-990F-4401-8C6F-D6C46401F848}" xr6:coauthVersionLast="47" xr6:coauthVersionMax="47" xr10:uidLastSave="{00000000-0000-0000-0000-000000000000}"/>
  <bookViews>
    <workbookView xWindow="-28920" yWindow="-120" windowWidth="29040" windowHeight="15840" firstSheet="1" activeTab="6" xr2:uid="{00000000-000D-0000-FFFF-FFFF00000000}"/>
  </bookViews>
  <sheets>
    <sheet name="Instructions" sheetId="21" r:id="rId1"/>
    <sheet name="Data Entry Sheet" sheetId="1" r:id="rId2"/>
    <sheet name="Core Indicator Data Tables" sheetId="22" r:id="rId3"/>
    <sheet name="Participation by Gender" sheetId="11" r:id="rId4"/>
    <sheet name="Concentrators by Gender" sheetId="12" r:id="rId5"/>
    <sheet name="Chart 1S1 " sheetId="13" r:id="rId6"/>
    <sheet name="Chart 1S2" sheetId="14" r:id="rId7"/>
    <sheet name="Chart 2S1" sheetId="15" r:id="rId8"/>
    <sheet name="Chart 2S2" sheetId="16" r:id="rId9"/>
    <sheet name="Chart 2S3" sheetId="17" r:id="rId10"/>
    <sheet name="Chart 3S1" sheetId="18" r:id="rId11"/>
    <sheet name="Chart 4S1" sheetId="19" r:id="rId12"/>
    <sheet name="Chart 5S1" sheetId="2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22" l="1"/>
  <c r="K29" i="22"/>
  <c r="K31" i="22" s="1"/>
  <c r="K32" i="22"/>
  <c r="K34" i="22" s="1"/>
  <c r="K21" i="22"/>
  <c r="K23" i="22" s="1"/>
  <c r="K25" i="22" s="1"/>
  <c r="K20" i="22"/>
  <c r="K22" i="22" s="1"/>
  <c r="K12" i="22"/>
  <c r="K11" i="22"/>
  <c r="K13" i="22" s="1"/>
  <c r="E30" i="22"/>
  <c r="E32" i="22" s="1"/>
  <c r="E34" i="22" s="1"/>
  <c r="E29" i="22"/>
  <c r="E31" i="22" s="1"/>
  <c r="E21" i="22"/>
  <c r="E23" i="22" s="1"/>
  <c r="E25" i="22" s="1"/>
  <c r="E20" i="22"/>
  <c r="E22" i="22" s="1"/>
  <c r="E12" i="22"/>
  <c r="E11" i="22"/>
  <c r="E13" i="22" s="1"/>
  <c r="D11" i="22"/>
  <c r="D13" i="22" s="1"/>
  <c r="E3" i="22"/>
  <c r="E2" i="22"/>
  <c r="E4" i="22" s="1"/>
  <c r="E19" i="1"/>
  <c r="E23" i="1" s="1"/>
  <c r="E37" i="1"/>
  <c r="E38" i="1"/>
  <c r="E39" i="1"/>
  <c r="E40" i="1"/>
  <c r="E18" i="1"/>
  <c r="E21" i="1" s="1"/>
  <c r="E34" i="1"/>
  <c r="J20" i="22"/>
  <c r="J22" i="22" s="1"/>
  <c r="D38" i="1"/>
  <c r="H12" i="22"/>
  <c r="D35" i="1"/>
  <c r="D40" i="1" s="1"/>
  <c r="D34" i="1"/>
  <c r="D37" i="1" s="1"/>
  <c r="J30" i="22"/>
  <c r="I30" i="22"/>
  <c r="H30" i="22"/>
  <c r="J21" i="22"/>
  <c r="J23" i="22" s="1"/>
  <c r="J25" i="22" s="1"/>
  <c r="I21" i="22"/>
  <c r="H21" i="22"/>
  <c r="J12" i="22"/>
  <c r="I12" i="22"/>
  <c r="J3" i="22"/>
  <c r="I3" i="22"/>
  <c r="H3" i="22"/>
  <c r="D30" i="22"/>
  <c r="D32" i="22" s="1"/>
  <c r="D34" i="22" s="1"/>
  <c r="C30" i="22"/>
  <c r="B30" i="22"/>
  <c r="D21" i="22"/>
  <c r="C21" i="22"/>
  <c r="B21" i="22"/>
  <c r="D12" i="22"/>
  <c r="C12" i="22"/>
  <c r="B12" i="22"/>
  <c r="D3" i="22"/>
  <c r="C3" i="22"/>
  <c r="B3" i="22"/>
  <c r="J29" i="22"/>
  <c r="J31" i="22" s="1"/>
  <c r="I29" i="22"/>
  <c r="I31" i="22" s="1"/>
  <c r="H29" i="22"/>
  <c r="H32" i="22" s="1"/>
  <c r="H34" i="22" s="1"/>
  <c r="I20" i="22"/>
  <c r="I22" i="22" s="1"/>
  <c r="H20" i="22"/>
  <c r="H22" i="22" s="1"/>
  <c r="H11" i="22"/>
  <c r="J11" i="22"/>
  <c r="I11" i="22"/>
  <c r="J2" i="22"/>
  <c r="I2" i="22"/>
  <c r="I4" i="22" s="1"/>
  <c r="H2" i="22"/>
  <c r="D29" i="22"/>
  <c r="D31" i="22" s="1"/>
  <c r="C29" i="22"/>
  <c r="C31" i="22" s="1"/>
  <c r="B29" i="22"/>
  <c r="B31" i="22" s="1"/>
  <c r="D20" i="22"/>
  <c r="D22" i="22" s="1"/>
  <c r="C20" i="22"/>
  <c r="B20" i="22"/>
  <c r="C11" i="22"/>
  <c r="B11" i="22"/>
  <c r="B13" i="22" s="1"/>
  <c r="D2" i="22"/>
  <c r="D4" i="22" s="1"/>
  <c r="C2" i="22"/>
  <c r="C4" i="22" s="1"/>
  <c r="B2" i="22"/>
  <c r="B4" i="22" s="1"/>
  <c r="D19" i="1"/>
  <c r="D23" i="1" s="1"/>
  <c r="D18" i="1"/>
  <c r="D21" i="1" s="1"/>
  <c r="C18" i="1"/>
  <c r="C21" i="1" s="1"/>
  <c r="C19" i="1"/>
  <c r="C23" i="1" s="1"/>
  <c r="C34" i="1"/>
  <c r="C37" i="1" s="1"/>
  <c r="C35" i="1"/>
  <c r="C40" i="1" s="1"/>
  <c r="K7" i="22" l="1"/>
  <c r="K14" i="22"/>
  <c r="K16" i="22" s="1"/>
  <c r="E14" i="22"/>
  <c r="E16" i="22" s="1"/>
  <c r="E5" i="22"/>
  <c r="E7" i="22" s="1"/>
  <c r="H14" i="22"/>
  <c r="H16" i="22" s="1"/>
  <c r="I5" i="22"/>
  <c r="I7" i="22" s="1"/>
  <c r="C5" i="22"/>
  <c r="C7" i="22" s="1"/>
  <c r="B32" i="22"/>
  <c r="B34" i="22" s="1"/>
  <c r="E24" i="1"/>
  <c r="E22" i="1"/>
  <c r="B5" i="22"/>
  <c r="B7" i="22" s="1"/>
  <c r="I23" i="22"/>
  <c r="I25" i="22" s="1"/>
  <c r="H13" i="22"/>
  <c r="B23" i="22"/>
  <c r="B25" i="22" s="1"/>
  <c r="J5" i="22"/>
  <c r="J7" i="22" s="1"/>
  <c r="H5" i="22"/>
  <c r="H7" i="22" s="1"/>
  <c r="H23" i="22"/>
  <c r="H25" i="22" s="1"/>
  <c r="D5" i="22"/>
  <c r="D7" i="22" s="1"/>
  <c r="C32" i="22"/>
  <c r="C34" i="22" s="1"/>
  <c r="C14" i="22"/>
  <c r="C16" i="22" s="1"/>
  <c r="H4" i="22"/>
  <c r="J32" i="22"/>
  <c r="J34" i="22" s="1"/>
  <c r="C23" i="22"/>
  <c r="C25" i="22" s="1"/>
  <c r="I14" i="22"/>
  <c r="I16" i="22" s="1"/>
  <c r="J14" i="22"/>
  <c r="J16" i="22" s="1"/>
  <c r="C13" i="22"/>
  <c r="C22" i="22"/>
  <c r="D14" i="22"/>
  <c r="D16" i="22" s="1"/>
  <c r="D39" i="1"/>
  <c r="I32" i="22"/>
  <c r="I34" i="22" s="1"/>
  <c r="H31" i="22"/>
  <c r="J13" i="22"/>
  <c r="I13" i="22"/>
  <c r="J4" i="22"/>
  <c r="D23" i="22"/>
  <c r="D25" i="22" s="1"/>
  <c r="B22" i="22"/>
  <c r="B14" i="22"/>
  <c r="B16" i="22" s="1"/>
  <c r="D24" i="1"/>
  <c r="D22" i="1"/>
  <c r="C22" i="1"/>
  <c r="C24" i="1"/>
  <c r="C39" i="1"/>
  <c r="C38" i="1"/>
  <c r="B35" i="1"/>
  <c r="B39" i="1" s="1"/>
  <c r="B34" i="1"/>
  <c r="B38" i="1" s="1"/>
  <c r="B19" i="1"/>
  <c r="B23" i="1" s="1"/>
  <c r="B18" i="1"/>
  <c r="B22" i="1" s="1"/>
  <c r="B24" i="1" l="1"/>
  <c r="B37" i="1"/>
  <c r="B21" i="1"/>
  <c r="B40" i="1"/>
</calcChain>
</file>

<file path=xl/sharedStrings.xml><?xml version="1.0" encoding="utf-8"?>
<sst xmlns="http://schemas.openxmlformats.org/spreadsheetml/2006/main" count="121" uniqueCount="57">
  <si>
    <t>District ALL</t>
  </si>
  <si>
    <t>Statewide ALL</t>
  </si>
  <si>
    <t>District MALE</t>
  </si>
  <si>
    <t>District FEMALE</t>
  </si>
  <si>
    <t>Statewide MALE</t>
  </si>
  <si>
    <t>Statewide FEMALE</t>
  </si>
  <si>
    <t>Target baseline</t>
  </si>
  <si>
    <t>Actual level</t>
  </si>
  <si>
    <t>Actual vs Target</t>
  </si>
  <si>
    <t>Met90?</t>
  </si>
  <si>
    <t>1S1</t>
  </si>
  <si>
    <t>1S2</t>
  </si>
  <si>
    <t>2S1</t>
  </si>
  <si>
    <t>3S1</t>
  </si>
  <si>
    <t>4S1</t>
  </si>
  <si>
    <t>5S1</t>
  </si>
  <si>
    <t>USING THIS TEMPLATE</t>
  </si>
  <si>
    <r>
      <t xml:space="preserve">This template will autogenerate a </t>
    </r>
    <r>
      <rPr>
        <u/>
        <sz val="11"/>
        <color theme="1"/>
        <rFont val="Calibri"/>
        <family val="2"/>
        <scheme val="minor"/>
      </rPr>
      <t>data table</t>
    </r>
    <r>
      <rPr>
        <sz val="11"/>
        <color theme="1"/>
        <rFont val="Calibri"/>
        <family val="2"/>
        <scheme val="minor"/>
      </rPr>
      <t xml:space="preserve"> and </t>
    </r>
    <r>
      <rPr>
        <u/>
        <sz val="11"/>
        <color theme="1"/>
        <rFont val="Calibri"/>
        <family val="2"/>
        <scheme val="minor"/>
      </rPr>
      <t>graphs</t>
    </r>
    <r>
      <rPr>
        <sz val="11"/>
        <color theme="1"/>
        <rFont val="Calibri"/>
        <family val="2"/>
        <scheme val="minor"/>
      </rPr>
      <t xml:space="preserve"> that display your district's Perkins performance data:</t>
    </r>
  </si>
  <si>
    <t>a.  Versus statewide data</t>
  </si>
  <si>
    <t>b.  Over time</t>
  </si>
  <si>
    <t>c.  Against expected levels of performance</t>
  </si>
  <si>
    <t>a.  To enter data for the most recent three (3) years:</t>
  </si>
  <si>
    <t>1.  Log in to the Perkins Portal.  If you do not know your district's login and password, contact your 
EED program manager for assistance.</t>
  </si>
  <si>
    <t>2.  Select "Accountability Reports" from the top menu bar</t>
  </si>
  <si>
    <t>1.  Click on "Accountability Reports" on the menu header</t>
  </si>
  <si>
    <r>
      <t xml:space="preserve">6.  For </t>
    </r>
    <r>
      <rPr>
        <b/>
        <sz val="11"/>
        <color theme="1"/>
        <rFont val="Calibri"/>
        <family val="2"/>
        <scheme val="minor"/>
      </rPr>
      <t>concentrators</t>
    </r>
    <r>
      <rPr>
        <sz val="11"/>
        <color theme="1"/>
        <rFont val="Calibri"/>
        <family val="2"/>
        <scheme val="minor"/>
      </rPr>
      <t>, enter the number of male and female students noted in the "Total" column for "Current Year Concentrator" in table 2</t>
    </r>
  </si>
  <si>
    <t>All tables and graphs should now be updated and ready to print!</t>
  </si>
  <si>
    <r>
      <t xml:space="preserve">On the "Data Entry Sheet" tab, only the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cells are editable. </t>
    </r>
  </si>
  <si>
    <t>District Longitudinal Data Analaysis Workbook</t>
  </si>
  <si>
    <t>2018-2019 Target</t>
  </si>
  <si>
    <t>2018-2019 Performance</t>
  </si>
  <si>
    <t>PARTICIPATION</t>
  </si>
  <si>
    <t>CONCENTRATORS</t>
  </si>
  <si>
    <t>2019-2020 Target</t>
  </si>
  <si>
    <t>2019-2020 Performance</t>
  </si>
  <si>
    <t>2S2</t>
  </si>
  <si>
    <t>2S3</t>
  </si>
  <si>
    <t>2020-2021 Target</t>
  </si>
  <si>
    <t>2020-2021 Performance</t>
  </si>
  <si>
    <t>3.  Select the core indicator you wish to enter data for (e.g. 1S1, 3S1, etc.)</t>
  </si>
  <si>
    <t>4.  At the top of the page, make sure the "district" radio button is selected.</t>
  </si>
  <si>
    <t>5.  At the top of the page, select the radio button next to the year you want data for and click the "refresh report" button.</t>
  </si>
  <si>
    <r>
      <t xml:space="preserve">6.  In the generated table, find the </t>
    </r>
    <r>
      <rPr>
        <u/>
        <sz val="11"/>
        <color theme="1"/>
        <rFont val="Calibri"/>
        <family val="2"/>
        <scheme val="minor"/>
      </rPr>
      <t>total actual level of performance</t>
    </r>
  </si>
  <si>
    <t>7.  Enter this information in the appropriate blue cell on the Data Entry Sheet</t>
  </si>
  <si>
    <t>8.  Repeat for all core indicators and all years</t>
  </si>
  <si>
    <t>9.  Values will autocalculate into the tab "Core Indicator Tables" and charts by tab.</t>
  </si>
  <si>
    <t>2.  Scroll down the page to the section titled "Enrollment Reports"</t>
  </si>
  <si>
    <t>3.  Click on the hyperlink for "Participants by Cluster"</t>
  </si>
  <si>
    <r>
      <t xml:space="preserve">6.  For </t>
    </r>
    <r>
      <rPr>
        <b/>
        <sz val="11"/>
        <color theme="1"/>
        <rFont val="Calibri"/>
        <family val="2"/>
        <scheme val="minor"/>
      </rPr>
      <t>participants</t>
    </r>
    <r>
      <rPr>
        <sz val="11"/>
        <color theme="1"/>
        <rFont val="Calibri"/>
        <family val="2"/>
        <scheme val="minor"/>
      </rPr>
      <t>, enter the number of male and female students noted in the column headed "Number of Secondary Students" in the table</t>
    </r>
  </si>
  <si>
    <t>3.  Click on the hyperlink for "Concentrators by Cluster"</t>
  </si>
  <si>
    <t>2021-2022 Target</t>
  </si>
  <si>
    <t>2021-2022 Performance</t>
  </si>
  <si>
    <t>Updated 3 April 2023</t>
  </si>
  <si>
    <t>Updated 5 April, 2023</t>
  </si>
  <si>
    <r>
      <t>You may enter your district's performance data for the past four</t>
    </r>
    <r>
      <rPr>
        <b/>
        <u/>
        <sz val="11"/>
        <color theme="1"/>
        <rFont val="Calibri"/>
        <family val="2"/>
        <scheme val="minor"/>
      </rPr>
      <t xml:space="preserve"> (4)</t>
    </r>
    <r>
      <rPr>
        <sz val="11"/>
        <color theme="1"/>
        <rFont val="Calibri"/>
        <family val="2"/>
        <scheme val="minor"/>
      </rPr>
      <t xml:space="preserve"> years.  </t>
    </r>
  </si>
  <si>
    <t>b.  To enter information into cells B11 to E12 (CTE Participant information):</t>
  </si>
  <si>
    <t>d.  To enter information into cells B27 to E28 (CTE Concentrator information):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</si>
</sst>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3" fillId="3" borderId="4" xfId="0" applyFont="1" applyFill="1" applyBorder="1"/>
    <xf numFmtId="0" fontId="3" fillId="4" borderId="9" xfId="0" applyFont="1" applyFill="1" applyBorder="1" applyProtection="1">
      <protection locked="0"/>
    </xf>
    <xf numFmtId="0" fontId="3" fillId="3" borderId="0" xfId="0" applyFont="1" applyFill="1"/>
    <xf numFmtId="10" fontId="3" fillId="3" borderId="0" xfId="0" applyNumberFormat="1" applyFont="1" applyFill="1"/>
    <xf numFmtId="0" fontId="3" fillId="3" borderId="7" xfId="0" applyFont="1" applyFill="1" applyBorder="1"/>
    <xf numFmtId="0" fontId="5" fillId="0" borderId="0" xfId="0" applyFont="1"/>
    <xf numFmtId="0" fontId="2" fillId="2" borderId="10" xfId="0" applyFont="1" applyFill="1" applyBorder="1"/>
    <xf numFmtId="0" fontId="2" fillId="2" borderId="1" xfId="0" applyFont="1" applyFill="1" applyBorder="1"/>
    <xf numFmtId="10" fontId="3" fillId="3" borderId="5" xfId="0" applyNumberFormat="1" applyFont="1" applyFill="1" applyBorder="1"/>
    <xf numFmtId="10" fontId="12" fillId="4" borderId="10" xfId="0" applyNumberFormat="1" applyFont="1" applyFill="1" applyBorder="1" applyProtection="1">
      <protection locked="0"/>
    </xf>
    <xf numFmtId="0" fontId="4" fillId="0" borderId="1" xfId="0" applyFont="1" applyBorder="1"/>
    <xf numFmtId="10" fontId="4" fillId="0" borderId="10" xfId="0" applyNumberFormat="1" applyFont="1" applyBorder="1"/>
    <xf numFmtId="0" fontId="3" fillId="0" borderId="0" xfId="0" applyFont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10" fontId="3" fillId="3" borderId="0" xfId="0" applyNumberFormat="1" applyFont="1" applyFill="1" applyProtection="1">
      <protection locked="0"/>
    </xf>
    <xf numFmtId="10" fontId="3" fillId="3" borderId="5" xfId="0" applyNumberFormat="1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5" xfId="0" applyFont="1" applyFill="1" applyBorder="1" applyProtection="1">
      <protection locked="0"/>
    </xf>
    <xf numFmtId="0" fontId="2" fillId="2" borderId="0" xfId="0" applyFont="1" applyFill="1"/>
    <xf numFmtId="10" fontId="3" fillId="3" borderId="7" xfId="0" applyNumberFormat="1" applyFont="1" applyFill="1" applyBorder="1"/>
    <xf numFmtId="0" fontId="2" fillId="2" borderId="5" xfId="0" applyFont="1" applyFill="1" applyBorder="1"/>
    <xf numFmtId="0" fontId="3" fillId="3" borderId="5" xfId="0" applyFont="1" applyFill="1" applyBorder="1"/>
    <xf numFmtId="0" fontId="10" fillId="2" borderId="1" xfId="0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right"/>
    </xf>
    <xf numFmtId="0" fontId="3" fillId="4" borderId="12" xfId="0" applyFont="1" applyFill="1" applyBorder="1" applyProtection="1">
      <protection locked="0"/>
    </xf>
    <xf numFmtId="0" fontId="1" fillId="3" borderId="7" xfId="0" applyFont="1" applyFill="1" applyBorder="1"/>
    <xf numFmtId="0" fontId="3" fillId="4" borderId="13" xfId="0" applyFont="1" applyFill="1" applyBorder="1" applyProtection="1">
      <protection locked="0"/>
    </xf>
    <xf numFmtId="0" fontId="3" fillId="3" borderId="8" xfId="0" applyFont="1" applyFill="1" applyBorder="1"/>
    <xf numFmtId="10" fontId="3" fillId="3" borderId="0" xfId="0" applyNumberFormat="1" applyFont="1" applyFill="1" applyAlignment="1" applyProtection="1">
      <alignment horizontal="right"/>
      <protection locked="0"/>
    </xf>
    <xf numFmtId="0" fontId="3" fillId="3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4" borderId="10" xfId="0" applyFont="1" applyFill="1" applyBorder="1" applyProtection="1">
      <protection locked="0"/>
    </xf>
    <xf numFmtId="0" fontId="12" fillId="4" borderId="1" xfId="0" applyFont="1" applyFill="1" applyBorder="1" applyProtection="1">
      <protection locked="0"/>
    </xf>
    <xf numFmtId="10" fontId="12" fillId="4" borderId="1" xfId="0" applyNumberFormat="1" applyFont="1" applyFill="1" applyBorder="1" applyProtection="1">
      <protection locked="0"/>
    </xf>
    <xf numFmtId="10" fontId="12" fillId="4" borderId="14" xfId="0" applyNumberFormat="1" applyFont="1" applyFill="1" applyBorder="1" applyProtection="1">
      <protection locked="0"/>
    </xf>
    <xf numFmtId="10" fontId="12" fillId="4" borderId="11" xfId="0" applyNumberFormat="1" applyFont="1" applyFill="1" applyBorder="1" applyProtection="1">
      <protection locked="0"/>
    </xf>
    <xf numFmtId="0" fontId="14" fillId="6" borderId="0" xfId="0" applyFont="1" applyFill="1"/>
    <xf numFmtId="0" fontId="15" fillId="7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2" fillId="2" borderId="15" xfId="0" applyFont="1" applyFill="1" applyBorder="1"/>
    <xf numFmtId="0" fontId="3" fillId="3" borderId="16" xfId="0" applyFont="1" applyFill="1" applyBorder="1"/>
    <xf numFmtId="10" fontId="4" fillId="0" borderId="1" xfId="0" applyNumberFormat="1" applyFont="1" applyBorder="1"/>
    <xf numFmtId="0" fontId="2" fillId="2" borderId="5" xfId="0" applyFont="1" applyFill="1" applyBorder="1" applyProtection="1">
      <protection locked="0"/>
    </xf>
    <xf numFmtId="10" fontId="3" fillId="3" borderId="5" xfId="0" applyNumberFormat="1" applyFont="1" applyFill="1" applyBorder="1" applyAlignment="1" applyProtection="1">
      <alignment horizontal="right"/>
      <protection locked="0"/>
    </xf>
    <xf numFmtId="9" fontId="4" fillId="0" borderId="1" xfId="0" applyNumberFormat="1" applyFont="1" applyBorder="1" applyAlignment="1">
      <alignment horizontal="right"/>
    </xf>
    <xf numFmtId="0" fontId="3" fillId="3" borderId="17" xfId="0" applyFont="1" applyFill="1" applyBorder="1"/>
    <xf numFmtId="0" fontId="11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10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tyles" Target="styles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District vs. Statewide CTE</a:t>
            </a:r>
            <a:r>
              <a:rPr lang="en-US" baseline="0"/>
              <a:t> Participation by Gender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 Sheet'!$A$21</c:f>
              <c:strCache>
                <c:ptCount val="1"/>
                <c:pt idx="0">
                  <c:v>District MALE</c:v>
                </c:pt>
              </c:strCache>
            </c:strRef>
          </c:tx>
          <c:spPr>
            <a:solidFill>
              <a:schemeClr val="accent5">
                <a:alpha val="80000"/>
              </a:schemeClr>
            </a:solidFill>
          </c:spPr>
          <c:invertIfNegative val="0"/>
          <c:cat>
            <c:numRef>
              <c:f>'Data Entry Sheet'!$B$20:$E$20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'Data Entry Sheet'!$B$21:$E$21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1-44C1-AFD1-697281CA46C9}"/>
            </c:ext>
          </c:extLst>
        </c:ser>
        <c:ser>
          <c:idx val="1"/>
          <c:order val="1"/>
          <c:tx>
            <c:strRef>
              <c:f>'Data Entry Sheet'!$A$22</c:f>
              <c:strCache>
                <c:ptCount val="1"/>
                <c:pt idx="0">
                  <c:v>District FEMALE</c:v>
                </c:pt>
              </c:strCache>
            </c:strRef>
          </c:tx>
          <c:spPr>
            <a:solidFill>
              <a:schemeClr val="bg2">
                <a:lumMod val="50000"/>
                <a:alpha val="80000"/>
              </a:schemeClr>
            </a:solidFill>
          </c:spPr>
          <c:invertIfNegative val="0"/>
          <c:cat>
            <c:numRef>
              <c:f>'Data Entry Sheet'!$B$20:$E$20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'Data Entry Sheet'!$B$22:$E$22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1-44C1-AFD1-697281CA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65312"/>
        <c:axId val="257564528"/>
      </c:barChart>
      <c:lineChart>
        <c:grouping val="standard"/>
        <c:varyColors val="0"/>
        <c:ser>
          <c:idx val="2"/>
          <c:order val="2"/>
          <c:tx>
            <c:strRef>
              <c:f>'Data Entry Sheet'!$A$23</c:f>
              <c:strCache>
                <c:ptCount val="1"/>
                <c:pt idx="0">
                  <c:v>Statewide MALE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'Data Entry Sheet'!$B$20:$D$20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'Data Entry Sheet'!$B$23:$E$23</c:f>
              <c:numCache>
                <c:formatCode>0.00%</c:formatCode>
                <c:ptCount val="4"/>
                <c:pt idx="0">
                  <c:v>0.56573673240339906</c:v>
                </c:pt>
                <c:pt idx="1">
                  <c:v>0.56795522126989684</c:v>
                </c:pt>
                <c:pt idx="2">
                  <c:v>0.57849885283513602</c:v>
                </c:pt>
                <c:pt idx="3">
                  <c:v>0.57117240201519937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1-44C1-AFD1-697281CA46C9}"/>
            </c:ext>
          </c:extLst>
        </c:ser>
        <c:ser>
          <c:idx val="3"/>
          <c:order val="3"/>
          <c:tx>
            <c:strRef>
              <c:f>'Data Entry Sheet'!$A$24</c:f>
              <c:strCache>
                <c:ptCount val="1"/>
                <c:pt idx="0">
                  <c:v>Statewide FEMALE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B1-44C1-AFD1-697281CA46C9}"/>
              </c:ext>
            </c:extLst>
          </c:dPt>
          <c:cat>
            <c:numRef>
              <c:f>'Data Entry Sheet'!$B$20:$D$20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'Data Entry Sheet'!$B$24:$E$24</c:f>
              <c:numCache>
                <c:formatCode>0.00%</c:formatCode>
                <c:ptCount val="4"/>
                <c:pt idx="0">
                  <c:v>0.43426326759660094</c:v>
                </c:pt>
                <c:pt idx="1">
                  <c:v>0.43204477873010322</c:v>
                </c:pt>
                <c:pt idx="2">
                  <c:v>0.42150114716486398</c:v>
                </c:pt>
                <c:pt idx="3">
                  <c:v>0.42882759798480063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B1-44C1-AFD1-697281CA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65312"/>
        <c:axId val="257564528"/>
      </c:lineChart>
      <c:catAx>
        <c:axId val="2575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7564528"/>
        <c:crosses val="autoZero"/>
        <c:auto val="1"/>
        <c:lblAlgn val="ctr"/>
        <c:lblOffset val="100"/>
        <c:noMultiLvlLbl val="0"/>
      </c:catAx>
      <c:valAx>
        <c:axId val="25756452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57565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Postsecondary Credential </a:t>
            </a:r>
            <a:r>
              <a:rPr lang="en-US" baseline="0"/>
              <a:t>vs. Target Baseline over Time (5S1)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'Core Indicator Data Tables'!$G$30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Tables'!$H$28:$J$28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'Core Indicator Data Tables'!$H$30:$K$30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D-414A-85B9-E1CC4133F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82576"/>
        <c:axId val="261582968"/>
      </c:barChart>
      <c:lineChart>
        <c:grouping val="standard"/>
        <c:varyColors val="0"/>
        <c:ser>
          <c:idx val="1"/>
          <c:order val="0"/>
          <c:tx>
            <c:strRef>
              <c:f>'Core Indicator Data Tables'!$G$29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Tables'!$H$28:$K$28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Tables'!$H$29:$K$29</c:f>
              <c:numCache>
                <c:formatCode>0.00%</c:formatCode>
                <c:ptCount val="4"/>
                <c:pt idx="0">
                  <c:v>0.2298</c:v>
                </c:pt>
                <c:pt idx="1">
                  <c:v>0.2298</c:v>
                </c:pt>
                <c:pt idx="2">
                  <c:v>0.23230000000000001</c:v>
                </c:pt>
                <c:pt idx="3">
                  <c:v>0.23480000000000001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D-414A-85B9-E1CC4133F5AE}"/>
            </c:ext>
          </c:extLst>
        </c:ser>
        <c:ser>
          <c:idx val="3"/>
          <c:order val="2"/>
          <c:tx>
            <c:strRef>
              <c:f>'Core Indicator Data Tables'!$G$31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Tables'!$H$28:$K$28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Tables'!$H$31:$K$31</c:f>
              <c:numCache>
                <c:formatCode>0.00%</c:formatCode>
                <c:ptCount val="4"/>
                <c:pt idx="0">
                  <c:v>0.20682</c:v>
                </c:pt>
                <c:pt idx="1">
                  <c:v>0.20682</c:v>
                </c:pt>
                <c:pt idx="2">
                  <c:v>0.20907000000000001</c:v>
                </c:pt>
                <c:pt idx="3">
                  <c:v>0.21132000000000001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D-414A-85B9-E1CC4133F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82576"/>
        <c:axId val="261582968"/>
      </c:lineChart>
      <c:catAx>
        <c:axId val="2615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261582968"/>
        <c:crosses val="autoZero"/>
        <c:auto val="1"/>
        <c:lblAlgn val="ctr"/>
        <c:lblOffset val="100"/>
        <c:noMultiLvlLbl val="0"/>
      </c:catAx>
      <c:valAx>
        <c:axId val="26158296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  <a:r>
                  <a:rPr lang="en-US" baseline="0"/>
                  <a:t> RPC Achievement</a:t>
                </a:r>
                <a:endParaRPr lang="en-US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58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District</a:t>
            </a:r>
            <a:r>
              <a:rPr lang="en-US" baseline="0"/>
              <a:t> vs. Statewide CTE Concentrators by Gender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 Sheet'!$A$37</c:f>
              <c:strCache>
                <c:ptCount val="1"/>
                <c:pt idx="0">
                  <c:v>District MALE</c:v>
                </c:pt>
              </c:strCache>
            </c:strRef>
          </c:tx>
          <c:spPr>
            <a:solidFill>
              <a:schemeClr val="accent5">
                <a:alpha val="80000"/>
              </a:schemeClr>
            </a:solidFill>
          </c:spPr>
          <c:invertIfNegative val="0"/>
          <c:cat>
            <c:numRef>
              <c:f>'Data Entry Sheet'!$B$36:$E$36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'Data Entry Sheet'!$B$37:$E$37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8-4CD8-B824-FE055F933F4E}"/>
            </c:ext>
          </c:extLst>
        </c:ser>
        <c:ser>
          <c:idx val="1"/>
          <c:order val="1"/>
          <c:tx>
            <c:strRef>
              <c:f>'Data Entry Sheet'!$A$38</c:f>
              <c:strCache>
                <c:ptCount val="1"/>
                <c:pt idx="0">
                  <c:v>District FEMALE</c:v>
                </c:pt>
              </c:strCache>
            </c:strRef>
          </c:tx>
          <c:spPr>
            <a:solidFill>
              <a:schemeClr val="bg2">
                <a:lumMod val="50000"/>
                <a:alpha val="80000"/>
              </a:schemeClr>
            </a:solidFill>
          </c:spPr>
          <c:invertIfNegative val="0"/>
          <c:cat>
            <c:numRef>
              <c:f>'Data Entry Sheet'!$B$36:$E$36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'Data Entry Sheet'!$B$38:$E$38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8-4CD8-B824-FE055F93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73000"/>
        <c:axId val="195472608"/>
      </c:barChart>
      <c:lineChart>
        <c:grouping val="standard"/>
        <c:varyColors val="0"/>
        <c:ser>
          <c:idx val="2"/>
          <c:order val="2"/>
          <c:tx>
            <c:strRef>
              <c:f>'Data Entry Sheet'!$A$39</c:f>
              <c:strCache>
                <c:ptCount val="1"/>
                <c:pt idx="0">
                  <c:v>Statewide MALE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'Data Entry Sheet'!$B$36:$D$36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'Data Entry Sheet'!$B$39:$E$39</c:f>
              <c:numCache>
                <c:formatCode>0.00%</c:formatCode>
                <c:ptCount val="4"/>
                <c:pt idx="0">
                  <c:v>0.58349191246431975</c:v>
                </c:pt>
                <c:pt idx="1">
                  <c:v>0.56567202244325432</c:v>
                </c:pt>
                <c:pt idx="2">
                  <c:v>0.56857523302263646</c:v>
                </c:pt>
                <c:pt idx="3">
                  <c:v>0.56706996317727509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8-4CD8-B824-FE055F933F4E}"/>
            </c:ext>
          </c:extLst>
        </c:ser>
        <c:ser>
          <c:idx val="3"/>
          <c:order val="3"/>
          <c:tx>
            <c:strRef>
              <c:f>'Data Entry Sheet'!$A$40</c:f>
              <c:strCache>
                <c:ptCount val="1"/>
                <c:pt idx="0">
                  <c:v>Statewide FEMALE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'Data Entry Sheet'!$B$36:$D$36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'Data Entry Sheet'!$B$40:$E$40</c:f>
              <c:numCache>
                <c:formatCode>0.00%</c:formatCode>
                <c:ptCount val="4"/>
                <c:pt idx="0">
                  <c:v>0.4165080875356803</c:v>
                </c:pt>
                <c:pt idx="1">
                  <c:v>0.43432797755674574</c:v>
                </c:pt>
                <c:pt idx="2">
                  <c:v>0.43142476697736354</c:v>
                </c:pt>
                <c:pt idx="3">
                  <c:v>0.43293003682272491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88-4CD8-B824-FE055F93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73000"/>
        <c:axId val="195472608"/>
      </c:lineChart>
      <c:catAx>
        <c:axId val="19547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472608"/>
        <c:crosses val="autoZero"/>
        <c:auto val="1"/>
        <c:lblAlgn val="ctr"/>
        <c:lblOffset val="100"/>
        <c:noMultiLvlLbl val="0"/>
      </c:catAx>
      <c:valAx>
        <c:axId val="19547260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95473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Four-Year Graduation Rate vs. Target Baseline over Time (1S1)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Tables'!$A$3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Tables'!$B$1:$E$1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Tables'!$B$3:$E$3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6-4B9F-A4AE-2678E0E1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925880"/>
        <c:axId val="261218856"/>
      </c:barChart>
      <c:lineChart>
        <c:grouping val="standard"/>
        <c:varyColors val="0"/>
        <c:ser>
          <c:idx val="1"/>
          <c:order val="1"/>
          <c:tx>
            <c:strRef>
              <c:f>'Core Indicator Data Tables'!$A$2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Tables'!$B$1:$E$1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Tables'!$B$2:$E$2</c:f>
              <c:numCache>
                <c:formatCode>0.00%</c:formatCode>
                <c:ptCount val="4"/>
                <c:pt idx="0">
                  <c:v>0.80589999999999995</c:v>
                </c:pt>
                <c:pt idx="1">
                  <c:v>0.80589999999999995</c:v>
                </c:pt>
                <c:pt idx="2">
                  <c:v>0.81769999999999998</c:v>
                </c:pt>
                <c:pt idx="3">
                  <c:v>0.82940000000000003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4B9F-A4AE-2678E0E12C11}"/>
            </c:ext>
          </c:extLst>
        </c:ser>
        <c:ser>
          <c:idx val="0"/>
          <c:order val="2"/>
          <c:tx>
            <c:strRef>
              <c:f>'Core Indicator Data Tables'!$A$4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Tables'!$B$1:$E$1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Tables'!$B$4:$E$4</c:f>
              <c:numCache>
                <c:formatCode>0.00%</c:formatCode>
                <c:ptCount val="4"/>
                <c:pt idx="0">
                  <c:v>0.72531000000000001</c:v>
                </c:pt>
                <c:pt idx="1">
                  <c:v>0.72531000000000001</c:v>
                </c:pt>
                <c:pt idx="2">
                  <c:v>0.73592999999999997</c:v>
                </c:pt>
                <c:pt idx="3">
                  <c:v>0.74646000000000001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76-4B9F-A4AE-2678E0E1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25880"/>
        <c:axId val="261218856"/>
      </c:lineChart>
      <c:catAx>
        <c:axId val="25692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218856"/>
        <c:crosses val="autoZero"/>
        <c:auto val="1"/>
        <c:lblAlgn val="ctr"/>
        <c:lblOffset val="100"/>
        <c:noMultiLvlLbl val="0"/>
      </c:catAx>
      <c:valAx>
        <c:axId val="26121885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Four-Year Graduation Rate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5692588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Extended Graduation Rate </a:t>
            </a:r>
            <a:r>
              <a:rPr lang="en-US" baseline="0"/>
              <a:t>vs. Target Basline over Time (1S2)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Tables'!$A$12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Tables'!$B$10:$E$10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Tables'!$B$12:$E$12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7-4A58-9764-8C882C0B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219640"/>
        <c:axId val="261220032"/>
      </c:barChart>
      <c:lineChart>
        <c:grouping val="standard"/>
        <c:varyColors val="0"/>
        <c:ser>
          <c:idx val="1"/>
          <c:order val="1"/>
          <c:tx>
            <c:strRef>
              <c:f>'Core Indicator Data Tables'!$A$11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Tables'!$B$10:$E$10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Tables'!$B$11:$E$11</c:f>
              <c:numCache>
                <c:formatCode>0.00%</c:formatCode>
                <c:ptCount val="4"/>
                <c:pt idx="0">
                  <c:v>0.83660000000000001</c:v>
                </c:pt>
                <c:pt idx="1">
                  <c:v>0.83660000000000001</c:v>
                </c:pt>
                <c:pt idx="2">
                  <c:v>0.84819999999999995</c:v>
                </c:pt>
                <c:pt idx="3">
                  <c:v>0.8599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7-4A58-9764-8C882C0B4D68}"/>
            </c:ext>
          </c:extLst>
        </c:ser>
        <c:ser>
          <c:idx val="0"/>
          <c:order val="2"/>
          <c:tx>
            <c:strRef>
              <c:f>'Core Indicator Data Tables'!$A$13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Tables'!$B$10:$E$10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Tables'!$B$13:$E$13</c:f>
              <c:numCache>
                <c:formatCode>0.00%</c:formatCode>
                <c:ptCount val="4"/>
                <c:pt idx="0">
                  <c:v>0.75294000000000005</c:v>
                </c:pt>
                <c:pt idx="1">
                  <c:v>0.75294000000000005</c:v>
                </c:pt>
                <c:pt idx="2">
                  <c:v>0.76337999999999995</c:v>
                </c:pt>
                <c:pt idx="3">
                  <c:v>0.77390999999999999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17-4A58-9764-8C882C0B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219640"/>
        <c:axId val="261220032"/>
      </c:lineChart>
      <c:catAx>
        <c:axId val="26121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220032"/>
        <c:crosses val="autoZero"/>
        <c:auto val="1"/>
        <c:lblAlgn val="ctr"/>
        <c:lblOffset val="100"/>
        <c:noMultiLvlLbl val="0"/>
      </c:catAx>
      <c:valAx>
        <c:axId val="261220032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Extended Graduation Rate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21964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Proficiency</a:t>
            </a:r>
            <a:r>
              <a:rPr lang="en-US" baseline="0"/>
              <a:t> in Reading/ELA </a:t>
            </a:r>
            <a:r>
              <a:rPr lang="en-US"/>
              <a:t>vs. Target Baseline over Time (2S1)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Tables'!$A$21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Tables'!$B$19:$E$19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Tables'!$B$21:$E$21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F-464B-B66A-FDD2CC09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222384"/>
        <c:axId val="260885776"/>
      </c:barChart>
      <c:lineChart>
        <c:grouping val="standard"/>
        <c:varyColors val="0"/>
        <c:ser>
          <c:idx val="1"/>
          <c:order val="1"/>
          <c:tx>
            <c:strRef>
              <c:f>'Core Indicator Data Tables'!$A$20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Tables'!$B$19:$E$19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Tables'!$B$20:$E$20</c:f>
              <c:numCache>
                <c:formatCode>0.00%</c:formatCode>
                <c:ptCount val="4"/>
                <c:pt idx="0">
                  <c:v>0.38250000000000001</c:v>
                </c:pt>
                <c:pt idx="1">
                  <c:v>0.38250000000000001</c:v>
                </c:pt>
                <c:pt idx="2">
                  <c:v>0.41339999999999999</c:v>
                </c:pt>
                <c:pt idx="3">
                  <c:v>0.44429999999999997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F-464B-B66A-FDD2CC099BFA}"/>
            </c:ext>
          </c:extLst>
        </c:ser>
        <c:ser>
          <c:idx val="3"/>
          <c:order val="2"/>
          <c:tx>
            <c:strRef>
              <c:f>'Core Indicator Data Tables'!$A$22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Tables'!$B$19:$E$19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Tables'!$B$22:$E$22</c:f>
              <c:numCache>
                <c:formatCode>0.00%</c:formatCode>
                <c:ptCount val="4"/>
                <c:pt idx="0">
                  <c:v>0.34425</c:v>
                </c:pt>
                <c:pt idx="1">
                  <c:v>0.34425</c:v>
                </c:pt>
                <c:pt idx="2">
                  <c:v>0.37206</c:v>
                </c:pt>
                <c:pt idx="3">
                  <c:v>0.39987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F-464B-B66A-FDD2CC09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222384"/>
        <c:axId val="260885776"/>
      </c:lineChart>
      <c:catAx>
        <c:axId val="2612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5776"/>
        <c:crosses val="autoZero"/>
        <c:auto val="1"/>
        <c:lblAlgn val="ctr"/>
        <c:lblOffset val="100"/>
        <c:noMultiLvlLbl val="0"/>
      </c:catAx>
      <c:valAx>
        <c:axId val="260885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Proficient in ELA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222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Proficiency in Mathematics </a:t>
            </a:r>
            <a:r>
              <a:rPr lang="en-US"/>
              <a:t>vs. Target Baseline over</a:t>
            </a:r>
            <a:r>
              <a:rPr lang="en-US" baseline="0"/>
              <a:t> Time (2S2)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Tables'!$A$30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Tables'!$B$28:$E$28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Tables'!$B$30:$E$30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0-4DCF-8BF5-AC3E9303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886952"/>
        <c:axId val="260887344"/>
      </c:barChart>
      <c:lineChart>
        <c:grouping val="standard"/>
        <c:varyColors val="0"/>
        <c:ser>
          <c:idx val="1"/>
          <c:order val="1"/>
          <c:tx>
            <c:strRef>
              <c:f>'Core Indicator Data Tables'!$A$29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Tables'!$B$28:$E$28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Tables'!$B$29:$E$29</c:f>
              <c:numCache>
                <c:formatCode>0.00%</c:formatCode>
                <c:ptCount val="4"/>
                <c:pt idx="0">
                  <c:v>0.33029999999999998</c:v>
                </c:pt>
                <c:pt idx="1">
                  <c:v>0.33029999999999998</c:v>
                </c:pt>
                <c:pt idx="2">
                  <c:v>0.36380000000000001</c:v>
                </c:pt>
                <c:pt idx="3">
                  <c:v>0.39729999999999999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0-4DCF-8BF5-AC3E93039268}"/>
            </c:ext>
          </c:extLst>
        </c:ser>
        <c:ser>
          <c:idx val="3"/>
          <c:order val="2"/>
          <c:tx>
            <c:strRef>
              <c:f>'Core Indicator Data Tables'!$A$31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Tables'!$B$28:$E$28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Tables'!$B$31:$E$31</c:f>
              <c:numCache>
                <c:formatCode>0.00%</c:formatCode>
                <c:ptCount val="4"/>
                <c:pt idx="0">
                  <c:v>0.29726999999999998</c:v>
                </c:pt>
                <c:pt idx="1">
                  <c:v>0.29726999999999998</c:v>
                </c:pt>
                <c:pt idx="2">
                  <c:v>0.32742000000000004</c:v>
                </c:pt>
                <c:pt idx="3">
                  <c:v>0.35757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0-4DCF-8BF5-AC3E9303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86952"/>
        <c:axId val="260887344"/>
      </c:lineChart>
      <c:catAx>
        <c:axId val="260886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7344"/>
        <c:crosses val="autoZero"/>
        <c:auto val="1"/>
        <c:lblAlgn val="ctr"/>
        <c:lblOffset val="100"/>
        <c:noMultiLvlLbl val="0"/>
      </c:catAx>
      <c:valAx>
        <c:axId val="26088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Proficient in Math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0886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Proficiency in Science </a:t>
            </a:r>
            <a:r>
              <a:rPr lang="en-US"/>
              <a:t>vs. Target Basline over Time (2S3)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Tables'!$G$3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Tables'!$H$1:$K$1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Tables'!$H$3:$K$3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8-4944-AE7A-25A8C29D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221992"/>
        <c:axId val="261221600"/>
      </c:barChart>
      <c:lineChart>
        <c:grouping val="standard"/>
        <c:varyColors val="0"/>
        <c:ser>
          <c:idx val="3"/>
          <c:order val="1"/>
          <c:tx>
            <c:strRef>
              <c:f>'Core Indicator Data Tables'!$G$4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Tables'!$H$1:$K$1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Tables'!$H$4:$K$4</c:f>
              <c:numCache>
                <c:formatCode>0.00%</c:formatCode>
                <c:ptCount val="4"/>
                <c:pt idx="0">
                  <c:v>0.55376999999999998</c:v>
                </c:pt>
                <c:pt idx="1">
                  <c:v>0.55376999999999998</c:v>
                </c:pt>
                <c:pt idx="2">
                  <c:v>0.57104999999999995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8-4944-AE7A-25A8C29D38D7}"/>
            </c:ext>
          </c:extLst>
        </c:ser>
        <c:ser>
          <c:idx val="1"/>
          <c:order val="2"/>
          <c:tx>
            <c:strRef>
              <c:f>'Core Indicator Data Tables'!$G$2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Tables'!$H$1:$K$1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Tables'!$H$2:$K$2</c:f>
              <c:numCache>
                <c:formatCode>0.00%</c:formatCode>
                <c:ptCount val="4"/>
                <c:pt idx="0">
                  <c:v>0.61529999999999996</c:v>
                </c:pt>
                <c:pt idx="1">
                  <c:v>0.61529999999999996</c:v>
                </c:pt>
                <c:pt idx="2">
                  <c:v>0.63449999999999995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8-4944-AE7A-25A8C29D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221992"/>
        <c:axId val="261221600"/>
      </c:lineChart>
      <c:catAx>
        <c:axId val="26122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261221600"/>
        <c:crosses val="autoZero"/>
        <c:auto val="1"/>
        <c:lblAlgn val="ctr"/>
        <c:lblOffset val="100"/>
        <c:noMultiLvlLbl val="0"/>
      </c:catAx>
      <c:valAx>
        <c:axId val="26122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Proficient</a:t>
                </a:r>
                <a:r>
                  <a:rPr lang="en-US" baseline="0"/>
                  <a:t> </a:t>
                </a:r>
                <a:r>
                  <a:rPr lang="en-US"/>
                  <a:t>in Science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1221992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Post-Program Placement vs. Target Baseline over Time (3S1)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Tables'!$G$12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Tables'!$H$10:$K$10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Tables'!$H$12:$K$12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7-44AD-A60B-4D1AD5A8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886560"/>
        <c:axId val="260888128"/>
      </c:barChart>
      <c:lineChart>
        <c:grouping val="standard"/>
        <c:varyColors val="0"/>
        <c:ser>
          <c:idx val="1"/>
          <c:order val="1"/>
          <c:tx>
            <c:strRef>
              <c:f>'Core Indicator Data Tables'!$G$11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Tables'!$H$10:$K$10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Tables'!$H$11:$K$11</c:f>
              <c:numCache>
                <c:formatCode>0.00%</c:formatCode>
                <c:ptCount val="4"/>
                <c:pt idx="0">
                  <c:v>0.42720000000000002</c:v>
                </c:pt>
                <c:pt idx="1">
                  <c:v>0.42720000000000002</c:v>
                </c:pt>
                <c:pt idx="2">
                  <c:v>0.42970000000000003</c:v>
                </c:pt>
                <c:pt idx="3">
                  <c:v>0.43219999999999997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4AD-A60B-4D1AD5A813F1}"/>
            </c:ext>
          </c:extLst>
        </c:ser>
        <c:ser>
          <c:idx val="3"/>
          <c:order val="2"/>
          <c:tx>
            <c:strRef>
              <c:f>'Core Indicator Data Tables'!$G$13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Tables'!$H$10:$K$10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Tables'!$H$13:$K$13</c:f>
              <c:numCache>
                <c:formatCode>0.00%</c:formatCode>
                <c:ptCount val="4"/>
                <c:pt idx="0">
                  <c:v>0.38448000000000004</c:v>
                </c:pt>
                <c:pt idx="1">
                  <c:v>0.38448000000000004</c:v>
                </c:pt>
                <c:pt idx="2">
                  <c:v>0.38673000000000002</c:v>
                </c:pt>
                <c:pt idx="3">
                  <c:v>0.38897999999999999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4AD-A60B-4D1AD5A8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86560"/>
        <c:axId val="260888128"/>
      </c:lineChart>
      <c:catAx>
        <c:axId val="2608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8128"/>
        <c:crosses val="autoZero"/>
        <c:auto val="1"/>
        <c:lblAlgn val="ctr"/>
        <c:lblOffset val="100"/>
        <c:noMultiLvlLbl val="0"/>
      </c:catAx>
      <c:valAx>
        <c:axId val="26088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Placement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260886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Nontraditional</a:t>
            </a:r>
            <a:r>
              <a:rPr lang="en-US" baseline="0"/>
              <a:t> Concentration vs. Target Baseline over Time (4S1)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'Core Indicator Data Tables'!$G$21</c:f>
              <c:strCache>
                <c:ptCount val="1"/>
                <c:pt idx="0">
                  <c:v>Actual level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dash"/>
            </a:ln>
          </c:spPr>
          <c:invertIfNegative val="0"/>
          <c:cat>
            <c:numRef>
              <c:f>'Core Indicator Data Tables'!$H$19:$K$19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Tables'!$H$21:$K$21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C-4DED-898D-8B704810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888912"/>
        <c:axId val="260889304"/>
      </c:barChart>
      <c:lineChart>
        <c:grouping val="standard"/>
        <c:varyColors val="0"/>
        <c:ser>
          <c:idx val="1"/>
          <c:order val="1"/>
          <c:tx>
            <c:strRef>
              <c:f>'Core Indicator Data Tables'!$G$20</c:f>
              <c:strCache>
                <c:ptCount val="1"/>
                <c:pt idx="0">
                  <c:v>Target baseline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'Core Indicator Data Tables'!$H$19:$K$19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Tables'!$H$20:$K$20</c:f>
              <c:numCache>
                <c:formatCode>0.00%</c:formatCode>
                <c:ptCount val="4"/>
                <c:pt idx="0">
                  <c:v>0.27600000000000002</c:v>
                </c:pt>
                <c:pt idx="1">
                  <c:v>0.27600000000000002</c:v>
                </c:pt>
                <c:pt idx="2">
                  <c:v>0.27850000000000003</c:v>
                </c:pt>
                <c:pt idx="3">
                  <c:v>0.28100000000000003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C-4DED-898D-8B7048109F6A}"/>
            </c:ext>
          </c:extLst>
        </c:ser>
        <c:ser>
          <c:idx val="3"/>
          <c:order val="2"/>
          <c:tx>
            <c:strRef>
              <c:f>'Core Indicator Data Tables'!$G$22</c:f>
              <c:strCache>
                <c:ptCount val="1"/>
                <c:pt idx="0">
                  <c:v>Met90?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'Core Indicator Data Tables'!$H$19:$K$19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'Core Indicator Data Tables'!$H$22:$K$22</c:f>
              <c:numCache>
                <c:formatCode>0.00%</c:formatCode>
                <c:ptCount val="4"/>
                <c:pt idx="0">
                  <c:v>0.24840000000000004</c:v>
                </c:pt>
                <c:pt idx="1">
                  <c:v>0.24840000000000004</c:v>
                </c:pt>
                <c:pt idx="2">
                  <c:v>0.25065000000000004</c:v>
                </c:pt>
                <c:pt idx="3">
                  <c:v>0.25290000000000001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C-4DED-898D-8B704810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88912"/>
        <c:axId val="260889304"/>
      </c:lineChart>
      <c:catAx>
        <c:axId val="26088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89304"/>
        <c:crosses val="autoZero"/>
        <c:auto val="1"/>
        <c:lblAlgn val="ctr"/>
        <c:lblOffset val="100"/>
        <c:noMultiLvlLbl val="0"/>
      </c:catAx>
      <c:valAx>
        <c:axId val="26088930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NTO</a:t>
                </a:r>
                <a:r>
                  <a:rPr lang="en-US" baseline="0"/>
                  <a:t> Concentration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020329477742727E-2"/>
              <c:y val="0.46383395836504626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crossAx val="26088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sheetProtection algorithmName="SHA-512" hashValue="UzhKNDnbjk6x0unfecjDZF0IdqlzQt9lpSaGM5hUOnS3rfRjK3FnOqAMWtxMLnvjcgrU63OFZHYZwHXeY+PPcA==" saltValue="ysdBbnhDw3cYI8mjskRigw==" spinCount="100000" content="1" objects="1"/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116" workbookViewId="0" zoomToFit="1"/>
  </sheetViews>
  <sheetProtection algorithmName="SHA-512" hashValue="wQQoBnSV2aNxWjHf5RRriWJlZQw9zN6f69N1guxKq81Figk9qR4m+g1KArAAGI79A5CHMJ4mv0E2JH8RdxzffQ==" saltValue="S51XMzzotX7ExKyPXi3ypg==" spinCount="100000" content="1" objects="1"/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6" workbookViewId="0" zoomToFit="1"/>
  </sheetViews>
  <sheetProtection algorithmName="SHA-512" hashValue="jVMshPPOjnO++vIjDPmDjEAIljhY5HT87KhWXap/XpwYXOXNXGHC020ALigrLq7Bz4Oq6IzlZA493ih6C1kHTA==" saltValue="jwH3CdGAvdA8xg9Qvtrslw==" spinCount="100000" content="1" objects="1"/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7" workbookViewId="0" zoomToFit="1"/>
  </sheetViews>
  <sheetProtection algorithmName="SHA-512" hashValue="nuyUcxXDBTdZ+H5fGcPQLrXhUhMpTOwesQkM+Feva4G1XXKepTTQNKMWPFYB8ywJ5lhjda4TtWUxyaq8Dq6c9w==" saltValue="wqY5XJSy6ojA1q4Ap2JSqw==" spinCount="100000" content="1" objects="1"/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tabSelected="1" zoomScale="87" workbookViewId="0" zoomToFit="1"/>
  </sheetViews>
  <sheetProtection algorithmName="SHA-512" hashValue="rw4WeNRbFOBOiJjUuTrwpehHzq9j9SFqIMOYEfy/4NurylXqsspWTBP5ed9dhprEe881Hc7L7QYaZv6EqjnXtA==" saltValue="mck6yXJgbbElwesnNIScKw==" spinCount="100000" content="1" objects="1"/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6" workbookViewId="0" zoomToFit="1"/>
  </sheetViews>
  <sheetProtection algorithmName="SHA-512" hashValue="KsjPnik/va4T2/KE7t0F5InY4UTsZaVuGOy5rRgm3JKryLFCm9MBI28kh0wliixlKXPiqPyXwIUCqOUPxrd9eQ==" saltValue="aFJgeMVWNUGbw7weWKielg==" spinCount="100000" content="1" objects="1"/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16" workbookViewId="0" zoomToFit="1"/>
  </sheetViews>
  <sheetProtection algorithmName="SHA-512" hashValue="5UfwIM4iwjqQBIMuato0CVThbeP+ovutNCOnASYw6SPWquXlsxbAXOQoaHBNB2dDNOh95Vvr7LynWwUZ5lN6lA==" saltValue="pzI4xs4/U8C8sQkOD3/eZQ==" spinCount="100000" content="1" objects="1"/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6" workbookViewId="0" zoomToFit="1"/>
  </sheetViews>
  <sheetProtection algorithmName="SHA-512" hashValue="+ke3mJY5VAZS91L2QJEGSOwlmX5JF6I/egHapCCH1tKjQtsZbZCRcxGhx3n3Ne1x2doqYREc7IytL1+vMT/MXg==" saltValue="+Q+h/B0WF9F9V0yiRHAAZA==" spinCount="100000" content="1" objects="1"/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16" workbookViewId="0" zoomToFit="1"/>
  </sheetViews>
  <sheetProtection algorithmName="SHA-512" hashValue="BsXaf55AaMuumJ1s9fXB0G/bS6MssU1nJMHJ9UYyf0k2sDsLF1Shj0XrBz+ctwmp/MszMxVLFbWeo3lbANJctA==" saltValue="WCrQyr5YoWPYcRvmO1JavA==" spinCount="100000" content="1" objects="1"/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16" workbookViewId="0" zoomToFit="1"/>
  </sheetViews>
  <sheetProtection algorithmName="SHA-512" hashValue="FBHeGMwfHDr5aYco5X2oyI4/9J2pu3cTPYqLMwpSV0IvBIk5s5TMIjVFsaLW7Ued8xw8tRdCHh0PEqbO2dyglw==" saltValue="xLW46DHqLtmhmT1XGBYnhQ==" spinCount="100000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581025</xdr:colOff>
      <xdr:row>8</xdr:row>
      <xdr:rowOff>8490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0"/>
          <a:ext cx="1800225" cy="1684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048875" cy="7296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27845" cy="7849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827845" cy="78499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opLeftCell="A10" workbookViewId="0">
      <selection activeCell="C37" sqref="C37"/>
    </sheetView>
  </sheetViews>
  <sheetFormatPr defaultColWidth="9.109375" defaultRowHeight="14.4" x14ac:dyDescent="0.3"/>
  <cols>
    <col min="1" max="1" width="4.44140625" customWidth="1"/>
    <col min="2" max="2" width="4.5546875" customWidth="1"/>
    <col min="3" max="3" width="146.6640625" customWidth="1"/>
  </cols>
  <sheetData>
    <row r="1" spans="1:3" ht="23.4" x14ac:dyDescent="0.45">
      <c r="A1" s="58" t="s">
        <v>28</v>
      </c>
      <c r="B1" s="58"/>
      <c r="C1" s="58"/>
    </row>
    <row r="2" spans="1:3" x14ac:dyDescent="0.3">
      <c r="C2" s="48" t="s">
        <v>53</v>
      </c>
    </row>
    <row r="3" spans="1:3" ht="18" x14ac:dyDescent="0.35">
      <c r="A3" s="8" t="s">
        <v>16</v>
      </c>
    </row>
    <row r="5" spans="1:3" x14ac:dyDescent="0.3">
      <c r="A5" t="s">
        <v>17</v>
      </c>
    </row>
    <row r="6" spans="1:3" x14ac:dyDescent="0.3">
      <c r="B6" t="s">
        <v>18</v>
      </c>
    </row>
    <row r="7" spans="1:3" x14ac:dyDescent="0.3">
      <c r="B7" t="s">
        <v>19</v>
      </c>
    </row>
    <row r="8" spans="1:3" x14ac:dyDescent="0.3">
      <c r="B8" t="s">
        <v>20</v>
      </c>
    </row>
    <row r="10" spans="1:3" x14ac:dyDescent="0.3">
      <c r="A10" t="s">
        <v>54</v>
      </c>
    </row>
    <row r="12" spans="1:3" x14ac:dyDescent="0.3">
      <c r="A12" t="s">
        <v>27</v>
      </c>
    </row>
    <row r="13" spans="1:3" x14ac:dyDescent="0.3">
      <c r="B13" t="s">
        <v>21</v>
      </c>
    </row>
    <row r="14" spans="1:3" x14ac:dyDescent="0.3">
      <c r="C14" t="s">
        <v>22</v>
      </c>
    </row>
    <row r="15" spans="1:3" x14ac:dyDescent="0.3">
      <c r="C15" t="s">
        <v>23</v>
      </c>
    </row>
    <row r="16" spans="1:3" x14ac:dyDescent="0.3">
      <c r="C16" t="s">
        <v>39</v>
      </c>
    </row>
    <row r="17" spans="2:3" x14ac:dyDescent="0.3">
      <c r="C17" t="s">
        <v>40</v>
      </c>
    </row>
    <row r="18" spans="2:3" x14ac:dyDescent="0.3">
      <c r="C18" t="s">
        <v>41</v>
      </c>
    </row>
    <row r="19" spans="2:3" x14ac:dyDescent="0.3">
      <c r="C19" t="s">
        <v>42</v>
      </c>
    </row>
    <row r="20" spans="2:3" x14ac:dyDescent="0.3">
      <c r="C20" t="s">
        <v>43</v>
      </c>
    </row>
    <row r="21" spans="2:3" x14ac:dyDescent="0.3">
      <c r="C21" t="s">
        <v>44</v>
      </c>
    </row>
    <row r="22" spans="2:3" x14ac:dyDescent="0.3">
      <c r="C22" t="s">
        <v>45</v>
      </c>
    </row>
    <row r="23" spans="2:3" x14ac:dyDescent="0.3">
      <c r="B23" t="s">
        <v>55</v>
      </c>
    </row>
    <row r="24" spans="2:3" x14ac:dyDescent="0.3">
      <c r="C24" t="s">
        <v>24</v>
      </c>
    </row>
    <row r="25" spans="2:3" x14ac:dyDescent="0.3">
      <c r="C25" t="s">
        <v>46</v>
      </c>
    </row>
    <row r="26" spans="2:3" x14ac:dyDescent="0.3">
      <c r="C26" t="s">
        <v>47</v>
      </c>
    </row>
    <row r="27" spans="2:3" x14ac:dyDescent="0.3">
      <c r="C27" t="s">
        <v>40</v>
      </c>
    </row>
    <row r="28" spans="2:3" x14ac:dyDescent="0.3">
      <c r="C28" t="s">
        <v>41</v>
      </c>
    </row>
    <row r="29" spans="2:3" x14ac:dyDescent="0.3">
      <c r="C29" t="s">
        <v>48</v>
      </c>
    </row>
    <row r="30" spans="2:3" x14ac:dyDescent="0.3">
      <c r="B30" t="s">
        <v>56</v>
      </c>
    </row>
    <row r="31" spans="2:3" x14ac:dyDescent="0.3">
      <c r="C31" t="s">
        <v>24</v>
      </c>
    </row>
    <row r="32" spans="2:3" x14ac:dyDescent="0.3">
      <c r="C32" t="s">
        <v>46</v>
      </c>
    </row>
    <row r="33" spans="1:3" x14ac:dyDescent="0.3">
      <c r="C33" t="s">
        <v>49</v>
      </c>
    </row>
    <row r="34" spans="1:3" x14ac:dyDescent="0.3">
      <c r="C34" t="s">
        <v>40</v>
      </c>
    </row>
    <row r="35" spans="1:3" x14ac:dyDescent="0.3">
      <c r="C35" t="s">
        <v>41</v>
      </c>
    </row>
    <row r="36" spans="1:3" x14ac:dyDescent="0.3">
      <c r="C36" t="s">
        <v>25</v>
      </c>
    </row>
    <row r="38" spans="1:3" x14ac:dyDescent="0.3">
      <c r="A38" t="s">
        <v>26</v>
      </c>
    </row>
  </sheetData>
  <mergeCells count="1">
    <mergeCell ref="A1:C1"/>
  </mergeCells>
  <pageMargins left="0.7" right="0.7" top="0.75" bottom="0.75" header="0.3" footer="0.3"/>
  <pageSetup scale="7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1"/>
  <sheetViews>
    <sheetView zoomScaleNormal="100" workbookViewId="0">
      <selection activeCell="J17" sqref="J17"/>
    </sheetView>
  </sheetViews>
  <sheetFormatPr defaultColWidth="8.88671875" defaultRowHeight="15.6" x14ac:dyDescent="0.3"/>
  <cols>
    <col min="1" max="1" width="28.88671875" style="40" customWidth="1"/>
    <col min="2" max="11" width="13.6640625" style="40" customWidth="1"/>
    <col min="12" max="12" width="15.5546875" style="40" customWidth="1"/>
    <col min="13" max="22" width="13.6640625" style="40" customWidth="1"/>
    <col min="23" max="23" width="13.33203125" style="40" customWidth="1"/>
    <col min="24" max="16384" width="8.88671875" style="40"/>
  </cols>
  <sheetData>
    <row r="1" spans="1:23" ht="16.2" thickBot="1" x14ac:dyDescent="0.35">
      <c r="A1" s="10"/>
      <c r="B1" s="9" t="s">
        <v>10</v>
      </c>
      <c r="C1" s="9" t="s">
        <v>11</v>
      </c>
      <c r="D1" s="9" t="s">
        <v>12</v>
      </c>
      <c r="E1" s="9" t="s">
        <v>35</v>
      </c>
      <c r="F1" s="9" t="s">
        <v>36</v>
      </c>
      <c r="G1" s="9" t="s">
        <v>13</v>
      </c>
      <c r="H1" s="9" t="s">
        <v>14</v>
      </c>
      <c r="I1" s="9" t="s">
        <v>15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42" customFormat="1" ht="16.2" thickBot="1" x14ac:dyDescent="0.35">
      <c r="A2" s="13" t="s">
        <v>29</v>
      </c>
      <c r="B2" s="33">
        <v>0.80589999999999995</v>
      </c>
      <c r="C2" s="33">
        <v>0.83660000000000001</v>
      </c>
      <c r="D2" s="14">
        <v>0.38250000000000001</v>
      </c>
      <c r="E2" s="14">
        <v>0.33029999999999998</v>
      </c>
      <c r="F2" s="14">
        <v>0.61529999999999996</v>
      </c>
      <c r="G2" s="33">
        <v>0.42720000000000002</v>
      </c>
      <c r="H2" s="14">
        <v>0.27600000000000002</v>
      </c>
      <c r="I2" s="14">
        <v>0.2298</v>
      </c>
      <c r="J2" s="15"/>
      <c r="K2" s="15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s="42" customFormat="1" ht="16.2" thickBot="1" x14ac:dyDescent="0.35">
      <c r="A3" s="43" t="s">
        <v>30</v>
      </c>
      <c r="B3" s="12"/>
      <c r="C3" s="12"/>
      <c r="D3" s="12"/>
      <c r="E3" s="12"/>
      <c r="F3" s="12"/>
      <c r="G3" s="12"/>
      <c r="H3" s="12"/>
      <c r="I3" s="12"/>
      <c r="J3" s="15"/>
      <c r="K3" s="15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6.2" thickBot="1" x14ac:dyDescent="0.35">
      <c r="A4" s="13" t="s">
        <v>33</v>
      </c>
      <c r="B4" s="14">
        <v>0.80589999999999995</v>
      </c>
      <c r="C4" s="14">
        <v>0.83660000000000001</v>
      </c>
      <c r="D4" s="14">
        <v>0.38250000000000001</v>
      </c>
      <c r="E4" s="14">
        <v>0.33029999999999998</v>
      </c>
      <c r="F4" s="14">
        <v>0.61529999999999996</v>
      </c>
      <c r="G4" s="14">
        <v>0.42720000000000002</v>
      </c>
      <c r="H4" s="14">
        <v>0.27600000000000002</v>
      </c>
      <c r="I4" s="14">
        <v>0.2298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6.2" thickBot="1" x14ac:dyDescent="0.35">
      <c r="A5" s="44" t="s">
        <v>34</v>
      </c>
      <c r="B5" s="45"/>
      <c r="C5" s="45"/>
      <c r="D5" s="45"/>
      <c r="E5" s="45"/>
      <c r="F5" s="45"/>
      <c r="G5" s="45"/>
      <c r="H5" s="45"/>
      <c r="I5" s="4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6.2" thickBot="1" x14ac:dyDescent="0.35">
      <c r="A6" s="13" t="s">
        <v>37</v>
      </c>
      <c r="B6" s="14">
        <v>0.81769999999999998</v>
      </c>
      <c r="C6" s="14">
        <v>0.84819999999999995</v>
      </c>
      <c r="D6" s="14">
        <v>0.41339999999999999</v>
      </c>
      <c r="E6" s="14">
        <v>0.36380000000000001</v>
      </c>
      <c r="F6" s="14">
        <v>0.63449999999999995</v>
      </c>
      <c r="G6" s="14">
        <v>0.42970000000000003</v>
      </c>
      <c r="H6" s="14">
        <v>0.27850000000000003</v>
      </c>
      <c r="I6" s="14">
        <v>0.23230000000000001</v>
      </c>
      <c r="J6" s="15"/>
      <c r="K6" s="15"/>
    </row>
    <row r="7" spans="1:23" ht="16.2" thickBot="1" x14ac:dyDescent="0.35">
      <c r="A7" s="43" t="s">
        <v>38</v>
      </c>
      <c r="B7" s="47"/>
      <c r="C7" s="47"/>
      <c r="D7" s="47"/>
      <c r="E7" s="47"/>
      <c r="F7" s="47"/>
      <c r="G7" s="47"/>
      <c r="H7" s="47"/>
      <c r="I7" s="12"/>
      <c r="J7" s="15"/>
      <c r="K7" s="15"/>
    </row>
    <row r="8" spans="1:23" ht="16.2" thickBot="1" x14ac:dyDescent="0.35">
      <c r="A8" s="13" t="s">
        <v>50</v>
      </c>
      <c r="B8" s="53">
        <v>0.82940000000000003</v>
      </c>
      <c r="C8" s="53">
        <v>0.8599</v>
      </c>
      <c r="D8" s="53">
        <v>0.44429999999999997</v>
      </c>
      <c r="E8" s="53">
        <v>0.39729999999999999</v>
      </c>
      <c r="F8" s="56">
        <v>0</v>
      </c>
      <c r="G8" s="53">
        <v>0.43219999999999997</v>
      </c>
      <c r="H8" s="53">
        <v>0.28100000000000003</v>
      </c>
      <c r="I8" s="14">
        <v>0.23480000000000001</v>
      </c>
      <c r="J8" s="15"/>
      <c r="K8" s="15"/>
    </row>
    <row r="9" spans="1:23" ht="16.2" thickBot="1" x14ac:dyDescent="0.35">
      <c r="A9" s="43" t="s">
        <v>51</v>
      </c>
      <c r="B9" s="12"/>
      <c r="C9" s="12"/>
      <c r="D9" s="12"/>
      <c r="E9" s="12"/>
      <c r="F9" s="12"/>
      <c r="G9" s="12"/>
      <c r="H9" s="12"/>
      <c r="I9" s="12"/>
      <c r="J9" s="15"/>
      <c r="K9" s="15"/>
    </row>
    <row r="10" spans="1:23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23" ht="16.2" thickBo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23" x14ac:dyDescent="0.3">
      <c r="A12" s="32" t="s">
        <v>31</v>
      </c>
      <c r="B12" s="1">
        <v>2019</v>
      </c>
      <c r="C12" s="1">
        <v>2020</v>
      </c>
      <c r="D12" s="51">
        <v>2021</v>
      </c>
      <c r="E12" s="2">
        <v>2022</v>
      </c>
      <c r="J12" s="49" t="s">
        <v>52</v>
      </c>
      <c r="K12" s="50"/>
    </row>
    <row r="13" spans="1:23" x14ac:dyDescent="0.3">
      <c r="A13" s="3" t="s">
        <v>2</v>
      </c>
      <c r="B13" s="4"/>
      <c r="C13" s="34"/>
      <c r="D13" s="4"/>
      <c r="E13" s="36"/>
    </row>
    <row r="14" spans="1:23" x14ac:dyDescent="0.3">
      <c r="A14" s="3" t="s">
        <v>3</v>
      </c>
      <c r="B14" s="4"/>
      <c r="C14" s="34"/>
      <c r="D14" s="4"/>
      <c r="E14" s="36"/>
    </row>
    <row r="15" spans="1:23" x14ac:dyDescent="0.3">
      <c r="A15" s="3" t="s">
        <v>4</v>
      </c>
      <c r="B15" s="5">
        <v>7057</v>
      </c>
      <c r="C15" s="5">
        <v>6494</v>
      </c>
      <c r="D15" s="52">
        <v>5295</v>
      </c>
      <c r="E15" s="57">
        <v>6689</v>
      </c>
    </row>
    <row r="16" spans="1:23" x14ac:dyDescent="0.3">
      <c r="A16" s="3" t="s">
        <v>5</v>
      </c>
      <c r="B16" s="5">
        <v>5417</v>
      </c>
      <c r="C16" s="5">
        <v>4940</v>
      </c>
      <c r="D16" s="5">
        <v>3858</v>
      </c>
      <c r="E16" s="31">
        <v>5022</v>
      </c>
    </row>
    <row r="17" spans="1:12" x14ac:dyDescent="0.3">
      <c r="A17" s="3"/>
      <c r="B17" s="5"/>
      <c r="C17" s="5"/>
      <c r="D17" s="5"/>
      <c r="E17" s="31"/>
    </row>
    <row r="18" spans="1:12" x14ac:dyDescent="0.3">
      <c r="A18" s="3" t="s">
        <v>0</v>
      </c>
      <c r="B18" s="5">
        <f t="shared" ref="B18" si="0">SUM(B13:B14)</f>
        <v>0</v>
      </c>
      <c r="C18" s="5">
        <f t="shared" ref="C18:E18" si="1">SUM(C13:C14)</f>
        <v>0</v>
      </c>
      <c r="D18" s="5">
        <f t="shared" si="1"/>
        <v>0</v>
      </c>
      <c r="E18" s="31">
        <f t="shared" si="1"/>
        <v>0</v>
      </c>
    </row>
    <row r="19" spans="1:12" x14ac:dyDescent="0.3">
      <c r="A19" s="3" t="s">
        <v>1</v>
      </c>
      <c r="B19" s="5">
        <f>SUM(B15:B16)</f>
        <v>12474</v>
      </c>
      <c r="C19" s="5">
        <f>SUM(C15:C16)</f>
        <v>11434</v>
      </c>
      <c r="D19" s="5">
        <f>SUM(D15:D16)</f>
        <v>9153</v>
      </c>
      <c r="E19" s="31">
        <f>SUM(E15:E16)</f>
        <v>11711</v>
      </c>
    </row>
    <row r="20" spans="1:12" x14ac:dyDescent="0.3">
      <c r="A20" s="28"/>
      <c r="B20" s="28">
        <v>2019</v>
      </c>
      <c r="C20" s="28">
        <v>2020</v>
      </c>
      <c r="D20" s="28">
        <v>2021</v>
      </c>
      <c r="E20" s="30">
        <v>2022</v>
      </c>
      <c r="L20" s="15"/>
    </row>
    <row r="21" spans="1:12" x14ac:dyDescent="0.3">
      <c r="A21" s="5" t="s">
        <v>2</v>
      </c>
      <c r="B21" s="6" t="e">
        <f t="shared" ref="B21:C21" si="2">B13/B18</f>
        <v>#DIV/0!</v>
      </c>
      <c r="C21" s="6" t="e">
        <f t="shared" si="2"/>
        <v>#DIV/0!</v>
      </c>
      <c r="D21" s="6" t="e">
        <f t="shared" ref="D21:E21" si="3">D13/D18</f>
        <v>#DIV/0!</v>
      </c>
      <c r="E21" s="11" t="e">
        <f t="shared" si="3"/>
        <v>#DIV/0!</v>
      </c>
      <c r="L21" s="15"/>
    </row>
    <row r="22" spans="1:12" x14ac:dyDescent="0.3">
      <c r="A22" s="5" t="s">
        <v>3</v>
      </c>
      <c r="B22" s="6" t="e">
        <f t="shared" ref="B22:C22" si="4">B14/B18</f>
        <v>#DIV/0!</v>
      </c>
      <c r="C22" s="6" t="e">
        <f t="shared" si="4"/>
        <v>#DIV/0!</v>
      </c>
      <c r="D22" s="6" t="e">
        <f t="shared" ref="D22:E22" si="5">D14/D18</f>
        <v>#DIV/0!</v>
      </c>
      <c r="E22" s="11" t="e">
        <f t="shared" si="5"/>
        <v>#DIV/0!</v>
      </c>
    </row>
    <row r="23" spans="1:12" x14ac:dyDescent="0.3">
      <c r="A23" s="5" t="s">
        <v>4</v>
      </c>
      <c r="B23" s="6">
        <f t="shared" ref="B23:C23" si="6">B15/B19</f>
        <v>0.56573673240339906</v>
      </c>
      <c r="C23" s="6">
        <f t="shared" si="6"/>
        <v>0.56795522126989684</v>
      </c>
      <c r="D23" s="6">
        <f t="shared" ref="D23:E23" si="7">D15/D19</f>
        <v>0.57849885283513602</v>
      </c>
      <c r="E23" s="11">
        <f t="shared" si="7"/>
        <v>0.57117240201519937</v>
      </c>
    </row>
    <row r="24" spans="1:12" x14ac:dyDescent="0.3">
      <c r="A24" s="5" t="s">
        <v>5</v>
      </c>
      <c r="B24" s="6">
        <f t="shared" ref="B24:C24" si="8">B16/B19</f>
        <v>0.43426326759660094</v>
      </c>
      <c r="C24" s="6">
        <f t="shared" si="8"/>
        <v>0.43204477873010322</v>
      </c>
      <c r="D24" s="6">
        <f t="shared" ref="D24:E24" si="9">D16/D19</f>
        <v>0.42150114716486398</v>
      </c>
      <c r="E24" s="11">
        <f t="shared" si="9"/>
        <v>0.42882759798480063</v>
      </c>
    </row>
    <row r="25" spans="1:12" ht="16.2" thickBot="1" x14ac:dyDescent="0.35">
      <c r="A25" s="7"/>
      <c r="B25" s="29"/>
      <c r="C25" s="35"/>
      <c r="D25" s="35"/>
      <c r="E25" s="37"/>
    </row>
    <row r="27" spans="1:12" ht="16.2" thickBot="1" x14ac:dyDescent="0.35"/>
    <row r="28" spans="1:12" x14ac:dyDescent="0.3">
      <c r="A28" s="32" t="s">
        <v>32</v>
      </c>
      <c r="B28" s="1">
        <v>2019</v>
      </c>
      <c r="C28" s="1">
        <v>2020</v>
      </c>
      <c r="D28" s="1">
        <v>2021</v>
      </c>
      <c r="E28" s="2">
        <v>2022</v>
      </c>
    </row>
    <row r="29" spans="1:12" x14ac:dyDescent="0.3">
      <c r="A29" s="3" t="s">
        <v>2</v>
      </c>
      <c r="B29" s="4"/>
      <c r="C29" s="4"/>
      <c r="D29" s="4"/>
      <c r="E29" s="36"/>
    </row>
    <row r="30" spans="1:12" x14ac:dyDescent="0.3">
      <c r="A30" s="3" t="s">
        <v>3</v>
      </c>
      <c r="B30" s="4"/>
      <c r="C30" s="4"/>
      <c r="D30" s="4"/>
      <c r="E30" s="36"/>
    </row>
    <row r="31" spans="1:12" x14ac:dyDescent="0.3">
      <c r="A31" s="3" t="s">
        <v>4</v>
      </c>
      <c r="B31" s="5">
        <v>2453</v>
      </c>
      <c r="C31" s="5">
        <v>2218</v>
      </c>
      <c r="D31" s="5">
        <v>2135</v>
      </c>
      <c r="E31" s="31">
        <v>2156</v>
      </c>
    </row>
    <row r="32" spans="1:12" x14ac:dyDescent="0.3">
      <c r="A32" s="3" t="s">
        <v>5</v>
      </c>
      <c r="B32" s="5">
        <v>1751</v>
      </c>
      <c r="C32" s="5">
        <v>1703</v>
      </c>
      <c r="D32" s="5">
        <v>1620</v>
      </c>
      <c r="E32" s="31">
        <v>1646</v>
      </c>
    </row>
    <row r="33" spans="1:5" x14ac:dyDescent="0.3">
      <c r="A33" s="3"/>
      <c r="B33" s="5"/>
      <c r="C33" s="5"/>
      <c r="D33" s="5"/>
      <c r="E33" s="31"/>
    </row>
    <row r="34" spans="1:5" x14ac:dyDescent="0.3">
      <c r="A34" s="3" t="s">
        <v>0</v>
      </c>
      <c r="B34" s="5">
        <f t="shared" ref="B34" si="10">SUM(B29:B30)</f>
        <v>0</v>
      </c>
      <c r="C34" s="5">
        <f t="shared" ref="C34:E34" si="11">SUM(C29:C30)</f>
        <v>0</v>
      </c>
      <c r="D34" s="5">
        <f t="shared" si="11"/>
        <v>0</v>
      </c>
      <c r="E34" s="31">
        <f t="shared" si="11"/>
        <v>0</v>
      </c>
    </row>
    <row r="35" spans="1:5" x14ac:dyDescent="0.3">
      <c r="A35" s="3" t="s">
        <v>1</v>
      </c>
      <c r="B35" s="5">
        <f>SUM(B31:B32)</f>
        <v>4204</v>
      </c>
      <c r="C35" s="5">
        <f>SUM(C31:C32)</f>
        <v>3921</v>
      </c>
      <c r="D35" s="5">
        <f>SUM(D31:D32)</f>
        <v>3755</v>
      </c>
      <c r="E35" s="31">
        <v>3802</v>
      </c>
    </row>
    <row r="36" spans="1:5" x14ac:dyDescent="0.3">
      <c r="A36" s="28"/>
      <c r="B36" s="28">
        <v>2019</v>
      </c>
      <c r="C36" s="28">
        <v>2020</v>
      </c>
      <c r="D36" s="28">
        <v>2021</v>
      </c>
      <c r="E36" s="30">
        <v>2022</v>
      </c>
    </row>
    <row r="37" spans="1:5" x14ac:dyDescent="0.3">
      <c r="A37" s="5" t="s">
        <v>2</v>
      </c>
      <c r="B37" s="6" t="e">
        <f t="shared" ref="B37:D37" si="12">B29/B34</f>
        <v>#DIV/0!</v>
      </c>
      <c r="C37" s="6" t="e">
        <f t="shared" si="12"/>
        <v>#DIV/0!</v>
      </c>
      <c r="D37" s="6" t="e">
        <f t="shared" si="12"/>
        <v>#DIV/0!</v>
      </c>
      <c r="E37" s="11" t="e">
        <f t="shared" ref="E37" si="13">E29/E34</f>
        <v>#DIV/0!</v>
      </c>
    </row>
    <row r="38" spans="1:5" x14ac:dyDescent="0.3">
      <c r="A38" s="5" t="s">
        <v>3</v>
      </c>
      <c r="B38" s="6" t="e">
        <f t="shared" ref="B38:D38" si="14">B30/B34</f>
        <v>#DIV/0!</v>
      </c>
      <c r="C38" s="6" t="e">
        <f t="shared" si="14"/>
        <v>#DIV/0!</v>
      </c>
      <c r="D38" s="6" t="e">
        <f t="shared" si="14"/>
        <v>#DIV/0!</v>
      </c>
      <c r="E38" s="11" t="e">
        <f t="shared" ref="E38" si="15">E30/E34</f>
        <v>#DIV/0!</v>
      </c>
    </row>
    <row r="39" spans="1:5" x14ac:dyDescent="0.3">
      <c r="A39" s="5" t="s">
        <v>4</v>
      </c>
      <c r="B39" s="6">
        <f t="shared" ref="B39:D39" si="16">B31/B35</f>
        <v>0.58349191246431975</v>
      </c>
      <c r="C39" s="6">
        <f t="shared" si="16"/>
        <v>0.56567202244325432</v>
      </c>
      <c r="D39" s="6">
        <f t="shared" si="16"/>
        <v>0.56857523302263646</v>
      </c>
      <c r="E39" s="11">
        <f t="shared" ref="E39" si="17">E31/E35</f>
        <v>0.56706996317727509</v>
      </c>
    </row>
    <row r="40" spans="1:5" x14ac:dyDescent="0.3">
      <c r="A40" s="5" t="s">
        <v>5</v>
      </c>
      <c r="B40" s="6">
        <f t="shared" ref="B40:D40" si="18">B32/B35</f>
        <v>0.4165080875356803</v>
      </c>
      <c r="C40" s="6">
        <f t="shared" si="18"/>
        <v>0.43432797755674574</v>
      </c>
      <c r="D40" s="6">
        <f t="shared" si="18"/>
        <v>0.43142476697736354</v>
      </c>
      <c r="E40" s="11">
        <f t="shared" ref="E40" si="19">E32/E35</f>
        <v>0.43293003682272491</v>
      </c>
    </row>
    <row r="41" spans="1:5" ht="16.2" thickBot="1" x14ac:dyDescent="0.35">
      <c r="A41" s="7"/>
      <c r="B41" s="29"/>
      <c r="C41" s="35"/>
      <c r="D41" s="7"/>
      <c r="E41" s="37"/>
    </row>
  </sheetData>
  <sheetProtection algorithmName="SHA-512" hashValue="7ylX8pBEc02JGidK6XX3t/gLdZnTPJBm+n8yokK7zcWjKZHkC+hyoQHYedIOzJHseOrtA+u7rZO8FoA8+oiQug==" saltValue="9F/VDKRi9im4nWQcPvZ24w==" spinCount="100000" sheet="1" selectLockedCells="1"/>
  <protectedRanges>
    <protectedRange sqref="B13:C14 E13:H14" name="Range5"/>
    <protectedRange sqref="B29:H30" name="Range6"/>
  </protectedRanges>
  <pageMargins left="0.7" right="0.7" top="0.75" bottom="0.75" header="0.3" footer="0.3"/>
  <pageSetup scale="59" fitToHeight="0" orientation="landscape" r:id="rId1"/>
  <headerFooter>
    <oddHeader>&amp;CRevised 2.8.16</oddHeader>
  </headerFooter>
  <ignoredErrors>
    <ignoredError sqref="B34:C34 B18:D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zoomScale="120" zoomScaleNormal="120" workbookViewId="0">
      <selection activeCell="F8" sqref="F8"/>
    </sheetView>
  </sheetViews>
  <sheetFormatPr defaultColWidth="9" defaultRowHeight="14.4" x14ac:dyDescent="0.3"/>
  <cols>
    <col min="1" max="1" width="15" style="26" customWidth="1"/>
    <col min="2" max="5" width="9" style="26"/>
    <col min="6" max="6" width="8.88671875" style="26" customWidth="1"/>
    <col min="7" max="7" width="15.44140625" style="26" customWidth="1"/>
    <col min="8" max="16384" width="9" style="26"/>
  </cols>
  <sheetData>
    <row r="1" spans="1:11" x14ac:dyDescent="0.3">
      <c r="A1" s="24" t="s">
        <v>10</v>
      </c>
      <c r="B1" s="16">
        <v>2019</v>
      </c>
      <c r="C1" s="16">
        <v>2020</v>
      </c>
      <c r="D1" s="16">
        <v>2021</v>
      </c>
      <c r="E1" s="54">
        <v>2022</v>
      </c>
      <c r="F1" s="25"/>
      <c r="G1" s="24" t="s">
        <v>36</v>
      </c>
      <c r="H1" s="16">
        <v>2019</v>
      </c>
      <c r="I1" s="16">
        <v>2020</v>
      </c>
      <c r="J1" s="16">
        <v>2021</v>
      </c>
      <c r="K1" s="54">
        <v>2022</v>
      </c>
    </row>
    <row r="2" spans="1:11" x14ac:dyDescent="0.3">
      <c r="A2" s="18" t="s">
        <v>6</v>
      </c>
      <c r="B2" s="20">
        <f>'Data Entry Sheet'!B2</f>
        <v>0.80589999999999995</v>
      </c>
      <c r="C2" s="20">
        <f>'Data Entry Sheet'!B4</f>
        <v>0.80589999999999995</v>
      </c>
      <c r="D2" s="20">
        <f>'Data Entry Sheet'!B6</f>
        <v>0.81769999999999998</v>
      </c>
      <c r="E2" s="21">
        <f>'Data Entry Sheet'!B8</f>
        <v>0.82940000000000003</v>
      </c>
      <c r="F2" s="15"/>
      <c r="G2" s="18" t="s">
        <v>6</v>
      </c>
      <c r="H2" s="20">
        <f>'Data Entry Sheet'!F2</f>
        <v>0.61529999999999996</v>
      </c>
      <c r="I2" s="20">
        <f>'Data Entry Sheet'!F4</f>
        <v>0.61529999999999996</v>
      </c>
      <c r="J2" s="20">
        <f>'Data Entry Sheet'!F6</f>
        <v>0.63449999999999995</v>
      </c>
      <c r="K2" s="55"/>
    </row>
    <row r="3" spans="1:11" x14ac:dyDescent="0.3">
      <c r="A3" s="18" t="s">
        <v>7</v>
      </c>
      <c r="B3" s="20">
        <f>'Data Entry Sheet'!B3</f>
        <v>0</v>
      </c>
      <c r="C3" s="20">
        <f>'Data Entry Sheet'!B5</f>
        <v>0</v>
      </c>
      <c r="D3" s="20">
        <f>'Data Entry Sheet'!B7</f>
        <v>0</v>
      </c>
      <c r="E3" s="21">
        <f>'Data Entry Sheet'!B9</f>
        <v>0</v>
      </c>
      <c r="F3" s="15"/>
      <c r="G3" s="18" t="s">
        <v>7</v>
      </c>
      <c r="H3" s="20">
        <f>'Data Entry Sheet'!F3</f>
        <v>0</v>
      </c>
      <c r="I3" s="20">
        <f>'Data Entry Sheet'!F5</f>
        <v>0</v>
      </c>
      <c r="J3" s="20">
        <f>'Data Entry Sheet'!F7</f>
        <v>0</v>
      </c>
      <c r="K3" s="21"/>
    </row>
    <row r="4" spans="1:11" x14ac:dyDescent="0.3">
      <c r="A4" s="18" t="s">
        <v>9</v>
      </c>
      <c r="B4" s="20">
        <f>0.9*B2</f>
        <v>0.72531000000000001</v>
      </c>
      <c r="C4" s="20">
        <f t="shared" ref="C4:D4" si="0">0.9*C2</f>
        <v>0.72531000000000001</v>
      </c>
      <c r="D4" s="20">
        <f t="shared" si="0"/>
        <v>0.73592999999999997</v>
      </c>
      <c r="E4" s="21">
        <f t="shared" ref="E4" si="1">0.9*E2</f>
        <v>0.74646000000000001</v>
      </c>
      <c r="F4" s="15"/>
      <c r="G4" s="18" t="s">
        <v>9</v>
      </c>
      <c r="H4" s="20">
        <f>0.9*H2</f>
        <v>0.55376999999999998</v>
      </c>
      <c r="I4" s="20">
        <f t="shared" ref="I4:J4" si="2">0.9*I2</f>
        <v>0.55376999999999998</v>
      </c>
      <c r="J4" s="20">
        <f t="shared" si="2"/>
        <v>0.57104999999999995</v>
      </c>
      <c r="K4" s="21"/>
    </row>
    <row r="5" spans="1:11" x14ac:dyDescent="0.3">
      <c r="A5" s="18" t="s">
        <v>8</v>
      </c>
      <c r="B5" s="20">
        <f>B3/B2</f>
        <v>0</v>
      </c>
      <c r="C5" s="20">
        <f t="shared" ref="C5:D5" si="3">C3/C2</f>
        <v>0</v>
      </c>
      <c r="D5" s="20">
        <f t="shared" si="3"/>
        <v>0</v>
      </c>
      <c r="E5" s="21">
        <f t="shared" ref="E5" si="4">E3/E2</f>
        <v>0</v>
      </c>
      <c r="F5" s="15"/>
      <c r="G5" s="18" t="s">
        <v>8</v>
      </c>
      <c r="H5" s="20">
        <f>H3/H2</f>
        <v>0</v>
      </c>
      <c r="I5" s="20">
        <f t="shared" ref="I5:J5" si="5">I3/I2</f>
        <v>0</v>
      </c>
      <c r="J5" s="20">
        <f t="shared" si="5"/>
        <v>0</v>
      </c>
      <c r="K5" s="21">
        <v>1</v>
      </c>
    </row>
    <row r="6" spans="1:11" x14ac:dyDescent="0.3">
      <c r="A6" s="18"/>
      <c r="B6" s="19"/>
      <c r="C6" s="19"/>
      <c r="D6" s="19"/>
      <c r="E6" s="27"/>
      <c r="F6" s="15"/>
      <c r="G6" s="18"/>
      <c r="H6" s="19"/>
      <c r="I6" s="19"/>
      <c r="J6" s="19"/>
      <c r="K6" s="27"/>
    </row>
    <row r="7" spans="1:11" ht="15" thickBot="1" x14ac:dyDescent="0.35">
      <c r="A7" s="22" t="s">
        <v>9</v>
      </c>
      <c r="B7" s="23" t="str">
        <f>IF(B5&gt;0.9,"*MET90","")</f>
        <v/>
      </c>
      <c r="C7" s="23" t="str">
        <f t="shared" ref="C7:D7" si="6">IF(C5&gt;0.9,"*MET90","")</f>
        <v/>
      </c>
      <c r="D7" s="23" t="str">
        <f t="shared" si="6"/>
        <v/>
      </c>
      <c r="E7" s="39" t="str">
        <f t="shared" ref="E7" si="7">IF(E5&gt;0.9,"*MET90","")</f>
        <v/>
      </c>
      <c r="F7" s="15"/>
      <c r="G7" s="22" t="s">
        <v>9</v>
      </c>
      <c r="H7" s="23" t="str">
        <f>IF(H5&gt;0.9,"*MET90","")</f>
        <v/>
      </c>
      <c r="I7" s="23" t="str">
        <f t="shared" ref="I7:J7" si="8">IF(I5&gt;0.9,"*MET90","")</f>
        <v/>
      </c>
      <c r="J7" s="23" t="str">
        <f t="shared" si="8"/>
        <v/>
      </c>
      <c r="K7" s="39" t="str">
        <f t="shared" ref="K7" si="9">IF(K5&gt;0.9,"*MET90","")</f>
        <v>*MET90</v>
      </c>
    </row>
    <row r="8" spans="1:1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5" thickBo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3">
      <c r="A10" s="24" t="s">
        <v>11</v>
      </c>
      <c r="B10" s="16">
        <v>2019</v>
      </c>
      <c r="C10" s="16">
        <v>2020</v>
      </c>
      <c r="D10" s="16">
        <v>2021</v>
      </c>
      <c r="E10" s="17">
        <v>2022</v>
      </c>
      <c r="F10" s="15"/>
      <c r="G10" s="24" t="s">
        <v>13</v>
      </c>
      <c r="H10" s="16">
        <v>2019</v>
      </c>
      <c r="I10" s="16">
        <v>2020</v>
      </c>
      <c r="J10" s="16">
        <v>2021</v>
      </c>
      <c r="K10" s="17">
        <v>2022</v>
      </c>
    </row>
    <row r="11" spans="1:11" x14ac:dyDescent="0.3">
      <c r="A11" s="18" t="s">
        <v>6</v>
      </c>
      <c r="B11" s="20">
        <f>'Data Entry Sheet'!C2</f>
        <v>0.83660000000000001</v>
      </c>
      <c r="C11" s="20">
        <f>'Data Entry Sheet'!C4</f>
        <v>0.83660000000000001</v>
      </c>
      <c r="D11" s="20">
        <f>'Data Entry Sheet'!C6</f>
        <v>0.84819999999999995</v>
      </c>
      <c r="E11" s="21">
        <f>'Data Entry Sheet'!C8</f>
        <v>0.8599</v>
      </c>
      <c r="F11" s="15"/>
      <c r="G11" s="18" t="s">
        <v>6</v>
      </c>
      <c r="H11" s="38">
        <f>'Data Entry Sheet'!G2</f>
        <v>0.42720000000000002</v>
      </c>
      <c r="I11" s="20">
        <f>'Data Entry Sheet'!G4</f>
        <v>0.42720000000000002</v>
      </c>
      <c r="J11" s="20">
        <f>'Data Entry Sheet'!G6</f>
        <v>0.42970000000000003</v>
      </c>
      <c r="K11" s="21">
        <f>'Data Entry Sheet'!G8</f>
        <v>0.43219999999999997</v>
      </c>
    </row>
    <row r="12" spans="1:11" x14ac:dyDescent="0.3">
      <c r="A12" s="18" t="s">
        <v>7</v>
      </c>
      <c r="B12" s="20">
        <f>'Data Entry Sheet'!C3</f>
        <v>0</v>
      </c>
      <c r="C12" s="20">
        <f>'Data Entry Sheet'!C5</f>
        <v>0</v>
      </c>
      <c r="D12" s="20">
        <f>'Data Entry Sheet'!C7</f>
        <v>0</v>
      </c>
      <c r="E12" s="21">
        <f>'Data Entry Sheet'!C9</f>
        <v>0</v>
      </c>
      <c r="F12" s="15"/>
      <c r="G12" s="18" t="s">
        <v>7</v>
      </c>
      <c r="H12" s="38">
        <f>'Data Entry Sheet'!G3</f>
        <v>0</v>
      </c>
      <c r="I12" s="20">
        <f>'Data Entry Sheet'!G5</f>
        <v>0</v>
      </c>
      <c r="J12" s="20">
        <f>'Data Entry Sheet'!G7</f>
        <v>0</v>
      </c>
      <c r="K12" s="21">
        <f>'Data Entry Sheet'!G9</f>
        <v>0</v>
      </c>
    </row>
    <row r="13" spans="1:11" x14ac:dyDescent="0.3">
      <c r="A13" s="18" t="s">
        <v>9</v>
      </c>
      <c r="B13" s="20">
        <f>0.9*B11</f>
        <v>0.75294000000000005</v>
      </c>
      <c r="C13" s="20">
        <f t="shared" ref="C13:D13" si="10">0.9*C11</f>
        <v>0.75294000000000005</v>
      </c>
      <c r="D13" s="20">
        <f t="shared" si="10"/>
        <v>0.76337999999999995</v>
      </c>
      <c r="E13" s="21">
        <f t="shared" ref="E13" si="11">0.9*E11</f>
        <v>0.77390999999999999</v>
      </c>
      <c r="F13" s="15"/>
      <c r="G13" s="18" t="s">
        <v>9</v>
      </c>
      <c r="H13" s="20">
        <f>0.9*H11</f>
        <v>0.38448000000000004</v>
      </c>
      <c r="I13" s="20">
        <f>0.9*I11</f>
        <v>0.38448000000000004</v>
      </c>
      <c r="J13" s="20">
        <f>0.9*J11</f>
        <v>0.38673000000000002</v>
      </c>
      <c r="K13" s="21">
        <f>0.9*K11</f>
        <v>0.38897999999999999</v>
      </c>
    </row>
    <row r="14" spans="1:11" x14ac:dyDescent="0.3">
      <c r="A14" s="18" t="s">
        <v>8</v>
      </c>
      <c r="B14" s="20">
        <f>B12/B11</f>
        <v>0</v>
      </c>
      <c r="C14" s="20">
        <f t="shared" ref="C14:D14" si="12">C12/C11</f>
        <v>0</v>
      </c>
      <c r="D14" s="20">
        <f t="shared" si="12"/>
        <v>0</v>
      </c>
      <c r="E14" s="21">
        <f t="shared" ref="E14" si="13">E12/E11</f>
        <v>0</v>
      </c>
      <c r="F14" s="15"/>
      <c r="G14" s="18" t="s">
        <v>8</v>
      </c>
      <c r="H14" s="19">
        <f>H12/H11</f>
        <v>0</v>
      </c>
      <c r="I14" s="19">
        <f t="shared" ref="I14:J14" si="14">I12/I11</f>
        <v>0</v>
      </c>
      <c r="J14" s="19">
        <f t="shared" si="14"/>
        <v>0</v>
      </c>
      <c r="K14" s="27">
        <f t="shared" ref="K14" si="15">K12/K11</f>
        <v>0</v>
      </c>
    </row>
    <row r="15" spans="1:11" x14ac:dyDescent="0.3">
      <c r="A15" s="18"/>
      <c r="B15" s="19"/>
      <c r="C15" s="19"/>
      <c r="D15" s="19"/>
      <c r="E15" s="27"/>
      <c r="F15" s="15"/>
      <c r="G15" s="18"/>
      <c r="H15" s="19"/>
      <c r="I15" s="19"/>
      <c r="J15" s="19"/>
      <c r="K15" s="27"/>
    </row>
    <row r="16" spans="1:11" ht="15" thickBot="1" x14ac:dyDescent="0.35">
      <c r="A16" s="22" t="s">
        <v>9</v>
      </c>
      <c r="B16" s="23" t="str">
        <f>IF(B14&gt;0.9,"*MET90","")</f>
        <v/>
      </c>
      <c r="C16" s="23" t="str">
        <f t="shared" ref="C16:D16" si="16">IF(C14&gt;0.9,"*MET90","")</f>
        <v/>
      </c>
      <c r="D16" s="23" t="str">
        <f t="shared" si="16"/>
        <v/>
      </c>
      <c r="E16" s="39" t="str">
        <f t="shared" ref="E16" si="17">IF(E14&gt;0.9,"*MET90","")</f>
        <v/>
      </c>
      <c r="F16" s="15"/>
      <c r="G16" s="22" t="s">
        <v>9</v>
      </c>
      <c r="H16" s="23" t="str">
        <f>IF(H14&gt;0.9,"*MET90","")</f>
        <v/>
      </c>
      <c r="I16" s="23" t="str">
        <f t="shared" ref="I16:J16" si="18">IF(I14&gt;0.9,"*MET90","")</f>
        <v/>
      </c>
      <c r="J16" s="23" t="str">
        <f t="shared" si="18"/>
        <v/>
      </c>
      <c r="K16" s="39" t="str">
        <f t="shared" ref="K16" si="19">IF(K14&gt;0.9,"*MET90","")</f>
        <v/>
      </c>
    </row>
    <row r="17" spans="1:1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5" thickBo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3">
      <c r="A19" s="24" t="s">
        <v>12</v>
      </c>
      <c r="B19" s="16">
        <v>2019</v>
      </c>
      <c r="C19" s="16">
        <v>2020</v>
      </c>
      <c r="D19" s="16">
        <v>2021</v>
      </c>
      <c r="E19" s="17">
        <v>2022</v>
      </c>
      <c r="F19" s="15"/>
      <c r="G19" s="24" t="s">
        <v>14</v>
      </c>
      <c r="H19" s="16">
        <v>2019</v>
      </c>
      <c r="I19" s="16">
        <v>2020</v>
      </c>
      <c r="J19" s="16">
        <v>2021</v>
      </c>
      <c r="K19" s="17">
        <v>2022</v>
      </c>
    </row>
    <row r="20" spans="1:11" x14ac:dyDescent="0.3">
      <c r="A20" s="18" t="s">
        <v>6</v>
      </c>
      <c r="B20" s="20">
        <f>'Data Entry Sheet'!D2</f>
        <v>0.38250000000000001</v>
      </c>
      <c r="C20" s="20">
        <f>'Data Entry Sheet'!D4</f>
        <v>0.38250000000000001</v>
      </c>
      <c r="D20" s="20">
        <f>'Data Entry Sheet'!D6</f>
        <v>0.41339999999999999</v>
      </c>
      <c r="E20" s="21">
        <f>'Data Entry Sheet'!D8</f>
        <v>0.44429999999999997</v>
      </c>
      <c r="F20" s="15"/>
      <c r="G20" s="18" t="s">
        <v>6</v>
      </c>
      <c r="H20" s="20">
        <f>'Data Entry Sheet'!H2</f>
        <v>0.27600000000000002</v>
      </c>
      <c r="I20" s="20">
        <f>'Data Entry Sheet'!H4</f>
        <v>0.27600000000000002</v>
      </c>
      <c r="J20" s="20">
        <f>'Data Entry Sheet'!H6</f>
        <v>0.27850000000000003</v>
      </c>
      <c r="K20" s="21">
        <f>'Data Entry Sheet'!H8</f>
        <v>0.28100000000000003</v>
      </c>
    </row>
    <row r="21" spans="1:11" x14ac:dyDescent="0.3">
      <c r="A21" s="18" t="s">
        <v>7</v>
      </c>
      <c r="B21" s="20">
        <f>'Data Entry Sheet'!D3</f>
        <v>0</v>
      </c>
      <c r="C21" s="20">
        <f>'Data Entry Sheet'!D5</f>
        <v>0</v>
      </c>
      <c r="D21" s="20">
        <f>'Data Entry Sheet'!D7</f>
        <v>0</v>
      </c>
      <c r="E21" s="21">
        <f>'Data Entry Sheet'!D9</f>
        <v>0</v>
      </c>
      <c r="F21" s="15"/>
      <c r="G21" s="18" t="s">
        <v>7</v>
      </c>
      <c r="H21" s="20">
        <f>'Data Entry Sheet'!H3</f>
        <v>0</v>
      </c>
      <c r="I21" s="20">
        <f>'Data Entry Sheet'!H5</f>
        <v>0</v>
      </c>
      <c r="J21" s="20">
        <f>'Data Entry Sheet'!H7</f>
        <v>0</v>
      </c>
      <c r="K21" s="21">
        <f>'Data Entry Sheet'!H9</f>
        <v>0</v>
      </c>
    </row>
    <row r="22" spans="1:11" x14ac:dyDescent="0.3">
      <c r="A22" s="18" t="s">
        <v>9</v>
      </c>
      <c r="B22" s="20">
        <f>0.9*B20</f>
        <v>0.34425</v>
      </c>
      <c r="C22" s="20">
        <f t="shared" ref="C22:D22" si="20">0.9*C20</f>
        <v>0.34425</v>
      </c>
      <c r="D22" s="20">
        <f t="shared" si="20"/>
        <v>0.37206</v>
      </c>
      <c r="E22" s="21">
        <f t="shared" ref="E22" si="21">0.9*E20</f>
        <v>0.39987</v>
      </c>
      <c r="F22" s="15"/>
      <c r="G22" s="18" t="s">
        <v>9</v>
      </c>
      <c r="H22" s="20">
        <f>0.9*H20</f>
        <v>0.24840000000000004</v>
      </c>
      <c r="I22" s="20">
        <f t="shared" ref="I22:J22" si="22">0.9*I20</f>
        <v>0.24840000000000004</v>
      </c>
      <c r="J22" s="20">
        <f t="shared" si="22"/>
        <v>0.25065000000000004</v>
      </c>
      <c r="K22" s="21">
        <f t="shared" ref="K22" si="23">0.9*K20</f>
        <v>0.25290000000000001</v>
      </c>
    </row>
    <row r="23" spans="1:11" x14ac:dyDescent="0.3">
      <c r="A23" s="18" t="s">
        <v>8</v>
      </c>
      <c r="B23" s="20">
        <f>B21/B20</f>
        <v>0</v>
      </c>
      <c r="C23" s="20">
        <f t="shared" ref="C23:D23" si="24">C21/C20</f>
        <v>0</v>
      </c>
      <c r="D23" s="20">
        <f t="shared" si="24"/>
        <v>0</v>
      </c>
      <c r="E23" s="21">
        <f t="shared" ref="E23" si="25">E21/E20</f>
        <v>0</v>
      </c>
      <c r="F23" s="15"/>
      <c r="G23" s="18" t="s">
        <v>8</v>
      </c>
      <c r="H23" s="20">
        <f>H21/H20</f>
        <v>0</v>
      </c>
      <c r="I23" s="20">
        <f t="shared" ref="I23:J23" si="26">I21/I20</f>
        <v>0</v>
      </c>
      <c r="J23" s="20">
        <f t="shared" si="26"/>
        <v>0</v>
      </c>
      <c r="K23" s="21">
        <f t="shared" ref="K23" si="27">K21/K20</f>
        <v>0</v>
      </c>
    </row>
    <row r="24" spans="1:11" x14ac:dyDescent="0.3">
      <c r="A24" s="18"/>
      <c r="B24" s="19"/>
      <c r="C24" s="19"/>
      <c r="D24" s="19"/>
      <c r="E24" s="27"/>
      <c r="F24" s="15"/>
      <c r="G24" s="18"/>
      <c r="H24" s="19"/>
      <c r="I24" s="19"/>
      <c r="J24" s="19"/>
      <c r="K24" s="27"/>
    </row>
    <row r="25" spans="1:11" ht="15" thickBot="1" x14ac:dyDescent="0.35">
      <c r="A25" s="22" t="s">
        <v>9</v>
      </c>
      <c r="B25" s="23" t="str">
        <f>IF(B23&gt;0.9,"*MET90","")</f>
        <v/>
      </c>
      <c r="C25" s="23" t="str">
        <f t="shared" ref="C25:D25" si="28">IF(C23&gt;0.9,"*MET90","")</f>
        <v/>
      </c>
      <c r="D25" s="23" t="str">
        <f t="shared" si="28"/>
        <v/>
      </c>
      <c r="E25" s="39" t="str">
        <f t="shared" ref="E25" si="29">IF(E23&gt;0.9,"*MET90","")</f>
        <v/>
      </c>
      <c r="F25" s="15"/>
      <c r="G25" s="22" t="s">
        <v>9</v>
      </c>
      <c r="H25" s="23" t="str">
        <f>IF(H23&gt;0.9,"*MET90","")</f>
        <v/>
      </c>
      <c r="I25" s="23" t="str">
        <f t="shared" ref="I25:J25" si="30">IF(I23&gt;0.9,"*MET90","")</f>
        <v/>
      </c>
      <c r="J25" s="23" t="str">
        <f t="shared" si="30"/>
        <v/>
      </c>
      <c r="K25" s="39" t="str">
        <f t="shared" ref="K25" si="31">IF(K23&gt;0.9,"*MET90","")</f>
        <v/>
      </c>
    </row>
    <row r="26" spans="1:1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5" thickBot="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x14ac:dyDescent="0.3">
      <c r="A28" s="24" t="s">
        <v>35</v>
      </c>
      <c r="B28" s="16">
        <v>2019</v>
      </c>
      <c r="C28" s="16">
        <v>2020</v>
      </c>
      <c r="D28" s="16">
        <v>2021</v>
      </c>
      <c r="E28" s="17">
        <v>2022</v>
      </c>
      <c r="F28" s="15"/>
      <c r="G28" s="24" t="s">
        <v>15</v>
      </c>
      <c r="H28" s="16">
        <v>2019</v>
      </c>
      <c r="I28" s="16">
        <v>2020</v>
      </c>
      <c r="J28" s="16">
        <v>2021</v>
      </c>
      <c r="K28" s="17">
        <v>2022</v>
      </c>
    </row>
    <row r="29" spans="1:11" x14ac:dyDescent="0.3">
      <c r="A29" s="18" t="s">
        <v>6</v>
      </c>
      <c r="B29" s="20">
        <f>'Data Entry Sheet'!E2</f>
        <v>0.33029999999999998</v>
      </c>
      <c r="C29" s="20">
        <f>'Data Entry Sheet'!E4</f>
        <v>0.33029999999999998</v>
      </c>
      <c r="D29" s="20">
        <f>'Data Entry Sheet'!E6</f>
        <v>0.36380000000000001</v>
      </c>
      <c r="E29" s="21">
        <f>'Data Entry Sheet'!E8</f>
        <v>0.39729999999999999</v>
      </c>
      <c r="F29" s="15"/>
      <c r="G29" s="18" t="s">
        <v>6</v>
      </c>
      <c r="H29" s="20">
        <f>'Data Entry Sheet'!I2</f>
        <v>0.2298</v>
      </c>
      <c r="I29" s="20">
        <f>'Data Entry Sheet'!I4</f>
        <v>0.2298</v>
      </c>
      <c r="J29" s="20">
        <f>'Data Entry Sheet'!I6</f>
        <v>0.23230000000000001</v>
      </c>
      <c r="K29" s="21">
        <f>'Data Entry Sheet'!I8</f>
        <v>0.23480000000000001</v>
      </c>
    </row>
    <row r="30" spans="1:11" x14ac:dyDescent="0.3">
      <c r="A30" s="18" t="s">
        <v>7</v>
      </c>
      <c r="B30" s="20">
        <f>'Data Entry Sheet'!E3</f>
        <v>0</v>
      </c>
      <c r="C30" s="20">
        <f>'Data Entry Sheet'!E5</f>
        <v>0</v>
      </c>
      <c r="D30" s="20">
        <f>'Data Entry Sheet'!E7</f>
        <v>0</v>
      </c>
      <c r="E30" s="21">
        <f>'Data Entry Sheet'!E9</f>
        <v>0</v>
      </c>
      <c r="F30" s="15"/>
      <c r="G30" s="18" t="s">
        <v>7</v>
      </c>
      <c r="H30" s="20">
        <f>'Data Entry Sheet'!I3</f>
        <v>0</v>
      </c>
      <c r="I30" s="20">
        <f>'Data Entry Sheet'!I5</f>
        <v>0</v>
      </c>
      <c r="J30" s="20">
        <f>'Data Entry Sheet'!I7</f>
        <v>0</v>
      </c>
      <c r="K30" s="21">
        <f>'Data Entry Sheet'!I9</f>
        <v>0</v>
      </c>
    </row>
    <row r="31" spans="1:11" x14ac:dyDescent="0.3">
      <c r="A31" s="18" t="s">
        <v>9</v>
      </c>
      <c r="B31" s="20">
        <f>0.9*B29</f>
        <v>0.29726999999999998</v>
      </c>
      <c r="C31" s="20">
        <f t="shared" ref="C31:D31" si="32">0.9*C29</f>
        <v>0.29726999999999998</v>
      </c>
      <c r="D31" s="20">
        <f t="shared" si="32"/>
        <v>0.32742000000000004</v>
      </c>
      <c r="E31" s="21">
        <f t="shared" ref="E31" si="33">0.9*E29</f>
        <v>0.35757</v>
      </c>
      <c r="F31" s="15"/>
      <c r="G31" s="18" t="s">
        <v>9</v>
      </c>
      <c r="H31" s="20">
        <f>0.9*H29</f>
        <v>0.20682</v>
      </c>
      <c r="I31" s="20">
        <f t="shared" ref="I31:J31" si="34">0.9*I29</f>
        <v>0.20682</v>
      </c>
      <c r="J31" s="20">
        <f t="shared" si="34"/>
        <v>0.20907000000000001</v>
      </c>
      <c r="K31" s="21">
        <f t="shared" ref="K31" si="35">0.9*K29</f>
        <v>0.21132000000000001</v>
      </c>
    </row>
    <row r="32" spans="1:11" x14ac:dyDescent="0.3">
      <c r="A32" s="18" t="s">
        <v>8</v>
      </c>
      <c r="B32" s="20">
        <f>B30/B29</f>
        <v>0</v>
      </c>
      <c r="C32" s="20">
        <f t="shared" ref="C32:D32" si="36">C30/C29</f>
        <v>0</v>
      </c>
      <c r="D32" s="20">
        <f t="shared" si="36"/>
        <v>0</v>
      </c>
      <c r="E32" s="21">
        <f t="shared" ref="E32" si="37">E30/E29</f>
        <v>0</v>
      </c>
      <c r="F32" s="15"/>
      <c r="G32" s="18" t="s">
        <v>8</v>
      </c>
      <c r="H32" s="20">
        <f>H30/H29</f>
        <v>0</v>
      </c>
      <c r="I32" s="20">
        <f t="shared" ref="I32:J32" si="38">I30/I29</f>
        <v>0</v>
      </c>
      <c r="J32" s="20">
        <f t="shared" si="38"/>
        <v>0</v>
      </c>
      <c r="K32" s="21">
        <f t="shared" ref="K32" si="39">K30/K29</f>
        <v>0</v>
      </c>
    </row>
    <row r="33" spans="1:11" x14ac:dyDescent="0.3">
      <c r="A33" s="18"/>
      <c r="B33" s="19"/>
      <c r="C33" s="19"/>
      <c r="D33" s="19"/>
      <c r="E33" s="27"/>
      <c r="F33" s="15"/>
      <c r="G33" s="18"/>
      <c r="H33" s="19"/>
      <c r="I33" s="19"/>
      <c r="J33" s="19"/>
      <c r="K33" s="27"/>
    </row>
    <row r="34" spans="1:11" ht="15" thickBot="1" x14ac:dyDescent="0.35">
      <c r="A34" s="22" t="s">
        <v>9</v>
      </c>
      <c r="B34" s="23" t="str">
        <f>IF(B32&gt;0.9,"*MET90","")</f>
        <v/>
      </c>
      <c r="C34" s="23" t="str">
        <f t="shared" ref="C34:D34" si="40">IF(C32&gt;0.9,"*MET90","")</f>
        <v/>
      </c>
      <c r="D34" s="23" t="str">
        <f t="shared" si="40"/>
        <v/>
      </c>
      <c r="E34" s="39" t="str">
        <f t="shared" ref="E34" si="41">IF(E32&gt;0.9,"*MET90","")</f>
        <v/>
      </c>
      <c r="F34" s="15"/>
      <c r="G34" s="22" t="s">
        <v>9</v>
      </c>
      <c r="H34" s="23" t="str">
        <f>IF(H32&gt;0.9,"*MET90","")</f>
        <v/>
      </c>
      <c r="I34" s="23" t="str">
        <f t="shared" ref="I34:J34" si="42">IF(I32&gt;0.9,"*MET90","")</f>
        <v/>
      </c>
      <c r="J34" s="23" t="str">
        <f t="shared" si="42"/>
        <v/>
      </c>
      <c r="K34" s="39" t="str">
        <f t="shared" ref="K34" si="43">IF(K32&gt;0.9,"*MET90","")</f>
        <v/>
      </c>
    </row>
  </sheetData>
  <sheetProtection algorithmName="SHA-512" hashValue="PY4tYwO9qN0tJGlLwwJ44pXJMobAV5bjC34sTBFaLGyEmDp1ZSZfjath01WZx9I9MWEAv305UvVLofcSx/iytg==" saltValue="Cv3vlZ74E9lYR2swersv0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10</vt:i4>
      </vt:variant>
    </vt:vector>
  </HeadingPairs>
  <TitlesOfParts>
    <vt:vector size="13" baseType="lpstr">
      <vt:lpstr>Instructions</vt:lpstr>
      <vt:lpstr>Data Entry Sheet</vt:lpstr>
      <vt:lpstr>Core Indicator Data Tables</vt:lpstr>
      <vt:lpstr>Participation by Gender</vt:lpstr>
      <vt:lpstr>Concentrators by Gender</vt:lpstr>
      <vt:lpstr>Chart 1S1 </vt:lpstr>
      <vt:lpstr>Chart 1S2</vt:lpstr>
      <vt:lpstr>Chart 2S1</vt:lpstr>
      <vt:lpstr>Chart 2S2</vt:lpstr>
      <vt:lpstr>Chart 2S3</vt:lpstr>
      <vt:lpstr>Chart 3S1</vt:lpstr>
      <vt:lpstr>Chart 4S1</vt:lpstr>
      <vt:lpstr>Chart 5S1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Bjorn Wolter</dc:creator>
  <cp:lastModifiedBy>Box, Sheila A (EED)</cp:lastModifiedBy>
  <cp:lastPrinted>2017-12-05T19:31:40Z</cp:lastPrinted>
  <dcterms:created xsi:type="dcterms:W3CDTF">2014-01-14T22:21:49Z</dcterms:created>
  <dcterms:modified xsi:type="dcterms:W3CDTF">2023-08-08T18:43:19Z</dcterms:modified>
</cp:coreProperties>
</file>